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iaz\Documents\ADMINISTRACION SIGI\VARIOS\PENDIENTES\RT\"/>
    </mc:Choice>
  </mc:AlternateContent>
  <bookViews>
    <workbookView xWindow="0" yWindow="0" windowWidth="28800" windowHeight="10515"/>
  </bookViews>
  <sheets>
    <sheet name="RT03-F13" sheetId="26" r:id="rId1"/>
    <sheet name="Certificado" sheetId="25" state="hidden" r:id="rId2"/>
  </sheets>
  <externalReferences>
    <externalReference r:id="rId3"/>
  </externalReferences>
  <definedNames>
    <definedName name="_xlnm.Print_Area" localSheetId="0">'RT03-F13'!$A$1:$J$71</definedName>
    <definedName name="DELTAMAXI">'[1]PRUEBAS DE CALIBRACION'!$G$18</definedName>
    <definedName name="DIVISIÓNDEESCALA">[1]DATOS!$E$13</definedName>
    <definedName name="LEXCENTRICIDAD">'[1]PRUEBAS DE CALIBRACION'!$H$11</definedName>
    <definedName name="_xlnm.Print_Titles" localSheetId="0">'RT03-F13'!$1:$1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25" l="1"/>
  <c r="H57" i="25"/>
  <c r="F57" i="25"/>
  <c r="E57" i="25"/>
  <c r="C57" i="25"/>
  <c r="B57" i="25"/>
  <c r="A57" i="25"/>
  <c r="I36" i="25"/>
  <c r="J36" i="25"/>
  <c r="H36" i="25"/>
  <c r="G36" i="25"/>
  <c r="B36" i="25"/>
  <c r="A36" i="25"/>
  <c r="G19" i="25"/>
  <c r="H17" i="25"/>
  <c r="D17" i="25"/>
  <c r="D16" i="25"/>
  <c r="D15" i="25"/>
  <c r="D14" i="25"/>
  <c r="D13" i="25"/>
  <c r="E12" i="25"/>
  <c r="D12" i="25"/>
  <c r="D10" i="25"/>
  <c r="D9" i="25"/>
  <c r="D8" i="25"/>
  <c r="G71" i="26"/>
  <c r="D71" i="26"/>
  <c r="C67" i="26"/>
  <c r="C65" i="26"/>
  <c r="C64" i="26"/>
  <c r="C61" i="26"/>
  <c r="C60" i="26"/>
  <c r="D54" i="26"/>
  <c r="D50" i="26"/>
  <c r="D49" i="26"/>
  <c r="H68" i="25" s="1"/>
  <c r="D48" i="26"/>
  <c r="G68" i="25" s="1"/>
  <c r="H41" i="26"/>
  <c r="G41" i="26"/>
  <c r="F41" i="26"/>
  <c r="E41" i="26"/>
  <c r="D41" i="26"/>
  <c r="C41" i="26"/>
  <c r="H40" i="26"/>
  <c r="G40" i="26"/>
  <c r="F40" i="26"/>
  <c r="E40" i="26"/>
  <c r="D40" i="26"/>
  <c r="C40" i="26"/>
  <c r="C62" i="26" l="1"/>
  <c r="H48" i="26"/>
  <c r="F54" i="26" s="1"/>
  <c r="I68" i="25"/>
  <c r="D42" i="26"/>
  <c r="F42" i="26"/>
  <c r="H42" i="26"/>
  <c r="C42" i="26"/>
  <c r="E42" i="26"/>
  <c r="G42" i="26"/>
  <c r="C43" i="26"/>
  <c r="B54" i="26" s="1"/>
  <c r="H49" i="26" l="1"/>
  <c r="C63" i="26" s="1"/>
  <c r="C66" i="26" s="1"/>
  <c r="H66" i="26" s="1"/>
  <c r="H67" i="26" s="1"/>
  <c r="F71" i="26" s="1"/>
  <c r="E68" i="25" s="1"/>
  <c r="C44" i="26"/>
  <c r="C59" i="26" s="1"/>
  <c r="H54" i="26"/>
  <c r="C71" i="26" l="1"/>
  <c r="C68" i="25" s="1"/>
  <c r="D68" i="25"/>
  <c r="J68" i="25" s="1"/>
</calcChain>
</file>

<file path=xl/sharedStrings.xml><?xml version="1.0" encoding="utf-8"?>
<sst xmlns="http://schemas.openxmlformats.org/spreadsheetml/2006/main" count="193" uniqueCount="150">
  <si>
    <t>A</t>
  </si>
  <si>
    <t>g</t>
  </si>
  <si>
    <t>B</t>
  </si>
  <si>
    <t>mg</t>
  </si>
  <si>
    <t>No</t>
  </si>
  <si>
    <t xml:space="preserve">      </t>
  </si>
  <si>
    <t>FORMA</t>
  </si>
  <si>
    <t>MATERIAL</t>
  </si>
  <si>
    <t>Cilindro - botón</t>
  </si>
  <si>
    <t>Acero inoxidable</t>
  </si>
  <si>
    <t>MARCACIÓN</t>
  </si>
  <si>
    <t>MASA CONVENCIONAL</t>
  </si>
  <si>
    <t>La incertidumbre reportada se ha determinado multiplicando la incertidumbre estándar combinada por el factor de cobertura K = 2, con el cual se logra un nivel de confianza de aproximadamente 95%. La incertidumbre fue evaluada según anexo C numeral C.6 OIML R 111-1:2004</t>
  </si>
  <si>
    <t>OBSERVACIONES</t>
  </si>
  <si>
    <t>Colocar las pesas sobre superficies limpias y secas</t>
  </si>
  <si>
    <t>Información del Cliente</t>
  </si>
  <si>
    <r>
      <t>Solicitante</t>
    </r>
    <r>
      <rPr>
        <sz val="10"/>
        <color rgb="FF000000"/>
        <rFont val="Arial"/>
        <family val="2"/>
      </rPr>
      <t xml:space="preserve">                    </t>
    </r>
  </si>
  <si>
    <t xml:space="preserve">Dirección                       </t>
  </si>
  <si>
    <t xml:space="preserve">Ciudad                          </t>
  </si>
  <si>
    <t>Fecha de recepción</t>
  </si>
  <si>
    <t>Serie</t>
  </si>
  <si>
    <t>Fecha de calibración</t>
  </si>
  <si>
    <t>Condiciones ambientales promedio</t>
  </si>
  <si>
    <t>Temperatura °C</t>
  </si>
  <si>
    <t>Humedad (%)</t>
  </si>
  <si>
    <t xml:space="preserve"> Error  (mg)</t>
  </si>
  <si>
    <t>Valor Nominal  (g)</t>
  </si>
  <si>
    <t>Presión (hPa)</t>
  </si>
  <si>
    <t>Resultados de la Calibración</t>
  </si>
  <si>
    <t>Fabricante</t>
  </si>
  <si>
    <t>Identificación</t>
  </si>
  <si>
    <t>Clase de exactitud</t>
  </si>
  <si>
    <t>Número de pesas suministradas para la calibración:</t>
  </si>
  <si>
    <t>Limpieza de las pesas</t>
  </si>
  <si>
    <t>Procedimiento de calibración utilizado</t>
  </si>
  <si>
    <t>DENSIDAD</t>
  </si>
  <si>
    <t>VALOR</t>
  </si>
  <si>
    <t xml:space="preserve">INCERTIDUMBRE </t>
  </si>
  <si>
    <t xml:space="preserve"> RESULTADOS DE LA CALIBRACIÓN</t>
  </si>
  <si>
    <t>INCERTIDUMBRE DE MEDICIÓN</t>
  </si>
  <si>
    <t>TRAZABILIDAD DE LA MEDICIÓN</t>
  </si>
  <si>
    <t>Descripción del patrón</t>
  </si>
  <si>
    <t>Tipo</t>
  </si>
  <si>
    <t>Certificado</t>
  </si>
  <si>
    <t>Patrón</t>
  </si>
  <si>
    <t>Fecha de Calibración</t>
  </si>
  <si>
    <t>Este juego de pesas fueron limpiadas y secadas de acuerdo al numeral B.4 de la NTC 1848:2007.</t>
  </si>
  <si>
    <r>
      <t>Cumple</t>
    </r>
    <r>
      <rPr>
        <b/>
        <sz val="6"/>
        <color theme="1"/>
        <rFont val="Arial"/>
        <family val="2"/>
      </rPr>
      <t xml:space="preserve"> </t>
    </r>
  </si>
  <si>
    <r>
      <rPr>
        <b/>
        <sz val="7"/>
        <color theme="1"/>
        <rFont val="Arial"/>
        <family val="2"/>
      </rPr>
      <t>SI</t>
    </r>
    <r>
      <rPr>
        <b/>
        <sz val="10"/>
        <color theme="1"/>
        <rFont val="Arial"/>
        <family val="2"/>
      </rPr>
      <t>/</t>
    </r>
    <r>
      <rPr>
        <b/>
        <sz val="7"/>
        <color theme="1"/>
        <rFont val="Arial"/>
        <family val="2"/>
      </rPr>
      <t>NO</t>
    </r>
  </si>
  <si>
    <t>Información del equipo sometido a calibración</t>
  </si>
  <si>
    <t>Lugar de Calibración:</t>
  </si>
  <si>
    <t>Los certificados de calibración sin firma no tienen validez.</t>
  </si>
  <si>
    <t>Se recomienda  no golpear la (s) pesa (s)</t>
  </si>
  <si>
    <t>Está calibración es trazable al INM a través de una cadena ininterrumpida de comparaciones. El patrón de referencia se utiliza para calibrar el patrón de trabajo, que a su vez se utiliza para calibrar las pesas del cliente. Cada paso de la trazabilidad está documentada, así mismo la incertidumbre de medición ha sido calculada.</t>
  </si>
  <si>
    <t>La estampilla va adherida al estuche</t>
  </si>
  <si>
    <t>FIRMAS AUTORIZADAS:</t>
  </si>
  <si>
    <t>____________________________________</t>
  </si>
  <si>
    <t>Responsable de la Dirección Técnica</t>
  </si>
  <si>
    <t>Firma Autorizada</t>
  </si>
  <si>
    <t>Fecha de elaboración:</t>
  </si>
  <si>
    <t>Número de hojas del certificado:</t>
  </si>
  <si>
    <t>Calibrado Por:</t>
  </si>
  <si>
    <t>Responsable de la Calibración</t>
  </si>
  <si>
    <t xml:space="preserve">Procedimiento interno  RT03-P06 </t>
  </si>
  <si>
    <t>Laboratorio de calibración masa SIC Piso 5 INM</t>
  </si>
  <si>
    <t>El valor de la masa convencional de la pesa se determina por el método de comparación con las pesas patrón, usando el esquema de sustitución ABBA. (Doble sustitución).</t>
  </si>
  <si>
    <t xml:space="preserve">En el examen físico se pudo apreciar que la pesa está en buenas condiciones  </t>
  </si>
  <si>
    <t>Descripción de la pesa</t>
  </si>
  <si>
    <t>Calibrado por:</t>
  </si>
  <si>
    <t>Ciudad</t>
  </si>
  <si>
    <t>Solicitante</t>
  </si>
  <si>
    <t>Dirección</t>
  </si>
  <si>
    <t>Certificado No.</t>
  </si>
  <si>
    <t>DATOS DE LA PESA DE REFERENCIA</t>
  </si>
  <si>
    <t>DATOS DE LA PESA DE PRUEBA</t>
  </si>
  <si>
    <t>Clase</t>
  </si>
  <si>
    <t>Serial</t>
  </si>
  <si>
    <t>Marcación</t>
  </si>
  <si>
    <t>Certificado N°</t>
  </si>
  <si>
    <t>Fecha Certificado</t>
  </si>
  <si>
    <r>
      <t xml:space="preserve">Valor Nominal </t>
    </r>
    <r>
      <rPr>
        <b/>
        <i/>
        <sz val="11"/>
        <color theme="1"/>
        <rFont val="Times New Roman"/>
        <family val="1"/>
      </rPr>
      <t>m</t>
    </r>
    <r>
      <rPr>
        <b/>
        <i/>
        <vertAlign val="subscript"/>
        <sz val="11"/>
        <color theme="1"/>
        <rFont val="Times New Roman"/>
        <family val="1"/>
      </rPr>
      <t>Nt</t>
    </r>
  </si>
  <si>
    <r>
      <t xml:space="preserve">Valor Nominal </t>
    </r>
    <r>
      <rPr>
        <b/>
        <i/>
        <sz val="11"/>
        <color theme="1"/>
        <rFont val="Times New Roman"/>
        <family val="1"/>
      </rPr>
      <t>m</t>
    </r>
    <r>
      <rPr>
        <b/>
        <i/>
        <vertAlign val="subscript"/>
        <sz val="11"/>
        <color theme="1"/>
        <rFont val="Times New Roman"/>
        <family val="1"/>
      </rPr>
      <t>Nr</t>
    </r>
  </si>
  <si>
    <r>
      <t xml:space="preserve">Densidad </t>
    </r>
    <r>
      <rPr>
        <b/>
        <i/>
        <sz val="11"/>
        <color theme="1"/>
        <rFont val="Times New Roman"/>
        <family val="1"/>
      </rPr>
      <t>ρ</t>
    </r>
    <r>
      <rPr>
        <b/>
        <i/>
        <vertAlign val="subscript"/>
        <sz val="11"/>
        <color theme="1"/>
        <rFont val="Times New Roman"/>
        <family val="1"/>
      </rPr>
      <t>t</t>
    </r>
  </si>
  <si>
    <r>
      <t xml:space="preserve">Error </t>
    </r>
    <r>
      <rPr>
        <b/>
        <i/>
        <sz val="11"/>
        <color theme="1"/>
        <rFont val="Times New Roman"/>
        <family val="1"/>
      </rPr>
      <t>e</t>
    </r>
    <r>
      <rPr>
        <b/>
        <i/>
        <vertAlign val="subscript"/>
        <sz val="11"/>
        <color theme="1"/>
        <rFont val="Times New Roman"/>
        <family val="1"/>
      </rPr>
      <t>r</t>
    </r>
  </si>
  <si>
    <r>
      <t xml:space="preserve">Incertidumbre de densidad </t>
    </r>
    <r>
      <rPr>
        <b/>
        <i/>
        <sz val="11"/>
        <color theme="1"/>
        <rFont val="Times New Roman"/>
        <family val="1"/>
      </rPr>
      <t>u(ρ</t>
    </r>
    <r>
      <rPr>
        <b/>
        <i/>
        <vertAlign val="subscript"/>
        <sz val="11"/>
        <color theme="1"/>
        <rFont val="Times New Roman"/>
        <family val="1"/>
      </rPr>
      <t>t</t>
    </r>
    <r>
      <rPr>
        <b/>
        <i/>
        <sz val="13.2"/>
        <color theme="1"/>
        <rFont val="Times New Roman"/>
        <family val="1"/>
      </rPr>
      <t>)</t>
    </r>
  </si>
  <si>
    <r>
      <t xml:space="preserve">Incertidumbre de calibración </t>
    </r>
    <r>
      <rPr>
        <b/>
        <i/>
        <sz val="11"/>
        <color theme="1"/>
        <rFont val="Times New Roman"/>
        <family val="1"/>
      </rPr>
      <t>U(m</t>
    </r>
    <r>
      <rPr>
        <b/>
        <i/>
        <vertAlign val="subscript"/>
        <sz val="11"/>
        <color theme="1"/>
        <rFont val="Times New Roman"/>
        <family val="1"/>
      </rPr>
      <t>cr</t>
    </r>
    <r>
      <rPr>
        <b/>
        <i/>
        <sz val="11"/>
        <color theme="1"/>
        <rFont val="Times New Roman"/>
        <family val="1"/>
      </rPr>
      <t>)</t>
    </r>
    <r>
      <rPr>
        <b/>
        <sz val="11"/>
        <color theme="1"/>
        <rFont val="Times New Roman"/>
        <family val="1"/>
      </rPr>
      <t xml:space="preserve"> (k=2)</t>
    </r>
  </si>
  <si>
    <r>
      <t xml:space="preserve">Densidad </t>
    </r>
    <r>
      <rPr>
        <b/>
        <i/>
        <sz val="11"/>
        <color theme="1"/>
        <rFont val="Times New Roman"/>
        <family val="1"/>
      </rPr>
      <t>ρ</t>
    </r>
    <r>
      <rPr>
        <b/>
        <i/>
        <vertAlign val="subscript"/>
        <sz val="11"/>
        <color theme="1"/>
        <rFont val="Times New Roman"/>
        <family val="1"/>
      </rPr>
      <t>r</t>
    </r>
  </si>
  <si>
    <t>DATOS DE LA BALANZA</t>
  </si>
  <si>
    <r>
      <t xml:space="preserve">Incertidumbre de densidad </t>
    </r>
    <r>
      <rPr>
        <b/>
        <i/>
        <sz val="11"/>
        <color theme="1"/>
        <rFont val="Times New Roman"/>
        <family val="1"/>
      </rPr>
      <t>u(ρ</t>
    </r>
    <r>
      <rPr>
        <b/>
        <i/>
        <vertAlign val="subscript"/>
        <sz val="13.2"/>
        <color theme="1"/>
        <rFont val="Times New Roman"/>
        <family val="1"/>
      </rPr>
      <t>r</t>
    </r>
    <r>
      <rPr>
        <b/>
        <i/>
        <sz val="13.2"/>
        <color theme="1"/>
        <rFont val="Times New Roman"/>
        <family val="1"/>
      </rPr>
      <t>)</t>
    </r>
  </si>
  <si>
    <r>
      <t>Densidad Aire en calibración</t>
    </r>
    <r>
      <rPr>
        <i/>
        <sz val="11"/>
        <color theme="1"/>
        <rFont val="Times New Roman"/>
        <family val="1"/>
      </rPr>
      <t xml:space="preserve"> ρ</t>
    </r>
    <r>
      <rPr>
        <i/>
        <vertAlign val="subscript"/>
        <sz val="11"/>
        <color theme="1"/>
        <rFont val="Times New Roman"/>
        <family val="1"/>
      </rPr>
      <t>a1</t>
    </r>
  </si>
  <si>
    <r>
      <t xml:space="preserve">Resolución </t>
    </r>
    <r>
      <rPr>
        <i/>
        <sz val="10"/>
        <color theme="1"/>
        <rFont val="Times New Roman"/>
        <family val="1"/>
      </rPr>
      <t>d</t>
    </r>
  </si>
  <si>
    <t>DATOS TERMOHIGRÓMETRO - BARÓMETRO</t>
  </si>
  <si>
    <t>Incertidumbres U(k=2)</t>
  </si>
  <si>
    <t>Temperatura (°C)</t>
  </si>
  <si>
    <t>Humedad relativa (%rH)</t>
  </si>
  <si>
    <t>CICLOS DE PESAJE</t>
  </si>
  <si>
    <t>Hora inicial</t>
  </si>
  <si>
    <t>Número de Ciclos n</t>
  </si>
  <si>
    <t>INDICACIONES (g)</t>
  </si>
  <si>
    <t>Ciclo</t>
  </si>
  <si>
    <t>Carga</t>
  </si>
  <si>
    <t>Hora final</t>
  </si>
  <si>
    <t>ANÁLISIS DE DATOS</t>
  </si>
  <si>
    <t>PROMEDIOS (g)</t>
  </si>
  <si>
    <t>Promedio</t>
  </si>
  <si>
    <r>
      <t xml:space="preserve">Desviación
</t>
    </r>
    <r>
      <rPr>
        <b/>
        <i/>
        <sz val="11"/>
        <color theme="0"/>
        <rFont val="Times New Roman"/>
        <family val="1"/>
      </rPr>
      <t>s</t>
    </r>
  </si>
  <si>
    <t>CÁLCULO DENSIDAD DEL AIRE</t>
  </si>
  <si>
    <t>Magnitud</t>
  </si>
  <si>
    <t>Promedios</t>
  </si>
  <si>
    <r>
      <t xml:space="preserve">Densidad aire </t>
    </r>
    <r>
      <rPr>
        <b/>
        <i/>
        <sz val="11"/>
        <color theme="0"/>
        <rFont val="Times New Roman"/>
        <family val="1"/>
      </rPr>
      <t>ρ</t>
    </r>
    <r>
      <rPr>
        <b/>
        <i/>
        <vertAlign val="subscript"/>
        <sz val="11"/>
        <color theme="0"/>
        <rFont val="Times New Roman"/>
        <family val="1"/>
      </rPr>
      <t>a</t>
    </r>
  </si>
  <si>
    <r>
      <t>kg.m</t>
    </r>
    <r>
      <rPr>
        <b/>
        <vertAlign val="superscript"/>
        <sz val="11"/>
        <color theme="1"/>
        <rFont val="Times New Roman"/>
        <family val="1"/>
      </rPr>
      <t>-3</t>
    </r>
  </si>
  <si>
    <r>
      <t xml:space="preserve">Incertidumbre densidad aire </t>
    </r>
    <r>
      <rPr>
        <b/>
        <i/>
        <sz val="11"/>
        <color theme="0"/>
        <rFont val="Times New Roman"/>
        <family val="1"/>
      </rPr>
      <t>u(ρ</t>
    </r>
    <r>
      <rPr>
        <b/>
        <i/>
        <vertAlign val="subscript"/>
        <sz val="11"/>
        <color theme="0"/>
        <rFont val="Times New Roman"/>
        <family val="1"/>
      </rPr>
      <t>a</t>
    </r>
    <r>
      <rPr>
        <b/>
        <i/>
        <sz val="11"/>
        <color theme="0"/>
        <rFont val="Times New Roman"/>
        <family val="1"/>
      </rPr>
      <t>)</t>
    </r>
  </si>
  <si>
    <r>
      <t>Densidad aire convencional</t>
    </r>
    <r>
      <rPr>
        <b/>
        <sz val="14"/>
        <color theme="0"/>
        <rFont val="Times New Roman"/>
        <family val="1"/>
      </rPr>
      <t xml:space="preserve"> </t>
    </r>
    <r>
      <rPr>
        <i/>
        <sz val="14"/>
        <color theme="0"/>
        <rFont val="Times New Roman"/>
        <family val="1"/>
      </rPr>
      <t>ρ</t>
    </r>
    <r>
      <rPr>
        <i/>
        <vertAlign val="subscript"/>
        <sz val="14"/>
        <color theme="0"/>
        <rFont val="Times New Roman"/>
        <family val="1"/>
      </rPr>
      <t>0</t>
    </r>
  </si>
  <si>
    <t>DIFERENCIA PROMEDIO DE LA MASA CONVENCIONAL</t>
  </si>
  <si>
    <t>Promedio Indicación</t>
  </si>
  <si>
    <r>
      <t xml:space="preserve">Masa convencional de referencia </t>
    </r>
    <r>
      <rPr>
        <i/>
        <sz val="11"/>
        <color theme="1"/>
        <rFont val="Times New Roman"/>
        <family val="1"/>
      </rPr>
      <t>m</t>
    </r>
    <r>
      <rPr>
        <i/>
        <vertAlign val="subscript"/>
        <sz val="11"/>
        <color theme="1"/>
        <rFont val="Times New Roman"/>
        <family val="1"/>
      </rPr>
      <t>cr</t>
    </r>
  </si>
  <si>
    <t>Corrección empuje aire</t>
  </si>
  <si>
    <t>C</t>
  </si>
  <si>
    <t>Diferencia masa convencional</t>
  </si>
  <si>
    <t>PRESUPUESTO DE INCERTIDUMBRE</t>
  </si>
  <si>
    <t>Incertidumbre típica</t>
  </si>
  <si>
    <t>Proceso de pesaje</t>
  </si>
  <si>
    <t>Calibración pesa ref</t>
  </si>
  <si>
    <t>U/k</t>
  </si>
  <si>
    <t>Inestabilidad pesa ref</t>
  </si>
  <si>
    <t>Pesa de referencia</t>
  </si>
  <si>
    <t>Densidad aire</t>
  </si>
  <si>
    <t>Densidad pesa prueba</t>
  </si>
  <si>
    <t>Densidad pesa ref</t>
  </si>
  <si>
    <t>Empuje aire</t>
  </si>
  <si>
    <t>Incertidumbre estándar combinada</t>
  </si>
  <si>
    <t>Resolución balanza</t>
  </si>
  <si>
    <t>Incertidumbre 
expandida</t>
  </si>
  <si>
    <t>RESULTADOS</t>
  </si>
  <si>
    <r>
      <t xml:space="preserve">Masa convencional </t>
    </r>
    <r>
      <rPr>
        <i/>
        <sz val="11"/>
        <color theme="1"/>
        <rFont val="Times New Roman"/>
        <family val="1"/>
      </rPr>
      <t>m</t>
    </r>
    <r>
      <rPr>
        <i/>
        <vertAlign val="subscript"/>
        <sz val="11"/>
        <color theme="1"/>
        <rFont val="Times New Roman"/>
        <family val="1"/>
      </rPr>
      <t>ct</t>
    </r>
  </si>
  <si>
    <r>
      <t xml:space="preserve">Incertidumbre masa convencional </t>
    </r>
    <r>
      <rPr>
        <i/>
        <sz val="11"/>
        <color theme="1"/>
        <rFont val="Times New Roman"/>
        <family val="1"/>
      </rPr>
      <t>U(m</t>
    </r>
    <r>
      <rPr>
        <i/>
        <vertAlign val="subscript"/>
        <sz val="11"/>
        <color theme="1"/>
        <rFont val="Times New Roman"/>
        <family val="1"/>
      </rPr>
      <t>ct</t>
    </r>
    <r>
      <rPr>
        <i/>
        <sz val="11"/>
        <color theme="1"/>
        <rFont val="Times New Roman"/>
        <family val="1"/>
      </rPr>
      <t>)(k=2)</t>
    </r>
  </si>
  <si>
    <t>±</t>
  </si>
  <si>
    <t>No. de pesas a calibrar</t>
  </si>
  <si>
    <t>EXAMEN FÍSICO DE LAS  CONDICIONES DE LA PESA DE PRUEBA</t>
  </si>
  <si>
    <t xml:space="preserve">DESCRIPCIÓN DE LA PESA DE PRUEBA  </t>
  </si>
  <si>
    <t>Valor Nominal</t>
  </si>
  <si>
    <t>Vansolix. S.A.</t>
  </si>
  <si>
    <t xml:space="preserve"> MÉTODO DE CALIBRACIÓN     </t>
  </si>
  <si>
    <r>
      <t xml:space="preserve">  </t>
    </r>
    <r>
      <rPr>
        <b/>
        <sz val="10"/>
        <color theme="1"/>
        <rFont val="Arial"/>
        <family val="2"/>
      </rPr>
      <t>VALOR NOMINAL</t>
    </r>
  </si>
  <si>
    <t>Incertidumbre de la medición ± U (k=2) (mg)</t>
  </si>
  <si>
    <t>Tolerancia (± mg)</t>
  </si>
  <si>
    <r>
      <t>Los resultados de la calibración indican que el error en masa convencional, está dentro de los límites de exactitud permitidos para las pesas clase M1.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Errores en masa convencional. DE ACUERDO CON LA OIML R 111 – 2004 numeral 5, tabla 1 (Errores en masa convencional para pesas de clases E1, E2, F1, F2, M1-2, M2, M2-3, M3)</t>
    </r>
  </si>
  <si>
    <t>Fecha de Recepción</t>
  </si>
  <si>
    <t>Lugar de Calibración</t>
  </si>
  <si>
    <t>HOJA DE CÁLCULO PARA CALIBRACIÓN DE 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</si>
</sst>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;@"/>
    <numFmt numFmtId="165" formatCode="0.000"/>
    <numFmt numFmtId="166" formatCode="0.0"/>
  </numFmts>
  <fonts count="4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11"/>
      <color theme="1"/>
      <name val="Times New Roman"/>
      <family val="1"/>
    </font>
    <font>
      <b/>
      <sz val="14"/>
      <name val="Arial Narrow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  <font>
      <b/>
      <i/>
      <sz val="13.2"/>
      <color theme="1"/>
      <name val="Times New Roman"/>
      <family val="1"/>
    </font>
    <font>
      <b/>
      <i/>
      <vertAlign val="subscript"/>
      <sz val="13.2"/>
      <color theme="1"/>
      <name val="Times New Roman"/>
      <family val="1"/>
    </font>
    <font>
      <i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name val="Times New Roman"/>
      <family val="1"/>
    </font>
    <font>
      <b/>
      <i/>
      <sz val="11"/>
      <color theme="0"/>
      <name val="Times New Roman"/>
      <family val="1"/>
    </font>
    <font>
      <b/>
      <i/>
      <vertAlign val="subscript"/>
      <sz val="11"/>
      <color theme="0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4"/>
      <color theme="0"/>
      <name val="Times New Roman"/>
      <family val="1"/>
    </font>
    <font>
      <i/>
      <vertAlign val="subscript"/>
      <sz val="14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AriEL"/>
    </font>
    <font>
      <sz val="10"/>
      <color theme="1"/>
      <name val="AriEL"/>
    </font>
  </fonts>
  <fills count="10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theme="5" tint="-0.24994659260841701"/>
      </top>
      <bottom style="thick">
        <color theme="8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30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4" borderId="0" xfId="0" applyFill="1" applyBorder="1" applyAlignment="1">
      <alignment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0" fillId="0" borderId="29" xfId="0" applyBorder="1"/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/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0" fillId="4" borderId="29" xfId="0" applyFill="1" applyBorder="1" applyAlignment="1">
      <alignment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justify" vertical="justify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/>
    <xf numFmtId="0" fontId="11" fillId="0" borderId="0" xfId="0" applyFont="1" applyAlignment="1"/>
    <xf numFmtId="0" fontId="13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8" fillId="0" borderId="0" xfId="0" applyFont="1"/>
    <xf numFmtId="2" fontId="18" fillId="4" borderId="0" xfId="0" applyNumberFormat="1" applyFont="1" applyFill="1" applyBorder="1" applyProtection="1"/>
    <xf numFmtId="2" fontId="18" fillId="0" borderId="0" xfId="0" applyNumberFormat="1" applyFont="1" applyProtection="1"/>
    <xf numFmtId="2" fontId="18" fillId="0" borderId="0" xfId="0" applyNumberFormat="1" applyFont="1" applyFill="1" applyBorder="1" applyProtection="1"/>
    <xf numFmtId="2" fontId="21" fillId="2" borderId="17" xfId="1" applyNumberFormat="1" applyFont="1" applyFill="1" applyBorder="1" applyAlignment="1" applyProtection="1">
      <alignment horizontal="center" vertical="center"/>
    </xf>
    <xf numFmtId="2" fontId="18" fillId="5" borderId="33" xfId="0" applyNumberFormat="1" applyFont="1" applyFill="1" applyBorder="1" applyAlignment="1" applyProtection="1">
      <alignment horizontal="center" vertical="center"/>
      <protection locked="0"/>
    </xf>
    <xf numFmtId="2" fontId="21" fillId="2" borderId="24" xfId="1" applyNumberFormat="1" applyFont="1" applyFill="1" applyBorder="1" applyAlignment="1" applyProtection="1">
      <alignment horizontal="center" vertical="center" wrapText="1"/>
    </xf>
    <xf numFmtId="164" fontId="18" fillId="6" borderId="18" xfId="0" applyNumberFormat="1" applyFont="1" applyFill="1" applyBorder="1" applyAlignment="1" applyProtection="1">
      <alignment horizontal="center" vertical="center"/>
      <protection locked="0"/>
    </xf>
    <xf numFmtId="164" fontId="18" fillId="6" borderId="9" xfId="0" applyNumberFormat="1" applyFont="1" applyFill="1" applyBorder="1" applyAlignment="1" applyProtection="1">
      <alignment horizontal="center" vertical="center"/>
      <protection locked="0"/>
    </xf>
    <xf numFmtId="2" fontId="21" fillId="2" borderId="19" xfId="1" applyNumberFormat="1" applyFont="1" applyFill="1" applyBorder="1" applyAlignment="1" applyProtection="1">
      <alignment horizontal="center" vertical="center"/>
    </xf>
    <xf numFmtId="2" fontId="22" fillId="6" borderId="24" xfId="0" applyNumberFormat="1" applyFont="1" applyFill="1" applyBorder="1" applyAlignment="1" applyProtection="1">
      <alignment horizontal="center" vertical="center" wrapText="1"/>
      <protection locked="0"/>
    </xf>
    <xf numFmtId="2" fontId="21" fillId="2" borderId="18" xfId="1" applyNumberFormat="1" applyFont="1" applyFill="1" applyBorder="1" applyAlignment="1" applyProtection="1">
      <alignment horizontal="center" vertical="center"/>
    </xf>
    <xf numFmtId="2" fontId="23" fillId="6" borderId="24" xfId="0" applyNumberFormat="1" applyFont="1" applyFill="1" applyBorder="1" applyAlignment="1" applyProtection="1">
      <alignment horizontal="center" vertical="center" wrapText="1"/>
    </xf>
    <xf numFmtId="2" fontId="18" fillId="4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0" xfId="1" applyNumberFormat="1" applyFont="1" applyFill="1" applyBorder="1" applyAlignment="1" applyProtection="1">
      <alignment horizontal="center" vertical="center"/>
    </xf>
    <xf numFmtId="164" fontId="18" fillId="4" borderId="0" xfId="0" applyNumberFormat="1" applyFont="1" applyFill="1" applyBorder="1" applyAlignment="1" applyProtection="1">
      <alignment horizontal="center" vertical="center"/>
      <protection locked="0"/>
    </xf>
    <xf numFmtId="2" fontId="18" fillId="0" borderId="0" xfId="0" applyNumberFormat="1" applyFont="1" applyBorder="1" applyProtection="1"/>
    <xf numFmtId="2" fontId="22" fillId="4" borderId="0" xfId="0" applyNumberFormat="1" applyFont="1" applyFill="1" applyBorder="1" applyAlignment="1" applyProtection="1">
      <alignment horizontal="center" vertical="center" wrapText="1"/>
      <protection locked="0"/>
    </xf>
    <xf numFmtId="2" fontId="18" fillId="4" borderId="0" xfId="0" applyNumberFormat="1" applyFont="1" applyFill="1" applyBorder="1" applyAlignment="1" applyProtection="1">
      <alignment vertical="center"/>
    </xf>
    <xf numFmtId="2" fontId="23" fillId="4" borderId="0" xfId="0" applyNumberFormat="1" applyFont="1" applyFill="1" applyBorder="1" applyAlignment="1" applyProtection="1">
      <alignment vertical="center"/>
    </xf>
    <xf numFmtId="2" fontId="18" fillId="5" borderId="19" xfId="0" applyNumberFormat="1" applyFont="1" applyFill="1" applyBorder="1" applyAlignment="1" applyProtection="1">
      <alignment horizontal="center" vertical="center"/>
      <protection locked="0"/>
    </xf>
    <xf numFmtId="164" fontId="18" fillId="6" borderId="19" xfId="0" applyNumberFormat="1" applyFont="1" applyFill="1" applyBorder="1" applyAlignment="1" applyProtection="1">
      <alignment horizontal="center" vertical="center"/>
      <protection locked="0"/>
    </xf>
    <xf numFmtId="164" fontId="18" fillId="6" borderId="24" xfId="0" applyNumberFormat="1" applyFont="1" applyFill="1" applyBorder="1" applyAlignment="1" applyProtection="1">
      <alignment horizontal="center" vertical="center"/>
      <protection locked="0"/>
    </xf>
    <xf numFmtId="2" fontId="21" fillId="2" borderId="24" xfId="1" applyNumberFormat="1" applyFont="1" applyFill="1" applyBorder="1" applyAlignment="1" applyProtection="1">
      <alignment horizontal="center" vertical="center"/>
    </xf>
    <xf numFmtId="49" fontId="23" fillId="6" borderId="18" xfId="0" applyNumberFormat="1" applyFont="1" applyFill="1" applyBorder="1" applyAlignment="1" applyProtection="1">
      <alignment horizontal="center" vertical="center"/>
    </xf>
    <xf numFmtId="0" fontId="18" fillId="4" borderId="0" xfId="0" applyFont="1" applyFill="1" applyBorder="1"/>
    <xf numFmtId="0" fontId="25" fillId="8" borderId="3" xfId="0" applyFont="1" applyFill="1" applyBorder="1" applyAlignment="1">
      <alignment vertical="center"/>
    </xf>
    <xf numFmtId="0" fontId="23" fillId="6" borderId="2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vertical="center"/>
    </xf>
    <xf numFmtId="0" fontId="26" fillId="6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vertical="center" wrapText="1"/>
    </xf>
    <xf numFmtId="0" fontId="25" fillId="8" borderId="22" xfId="0" applyFont="1" applyFill="1" applyBorder="1" applyAlignment="1">
      <alignment vertical="center" wrapText="1"/>
    </xf>
    <xf numFmtId="164" fontId="26" fillId="6" borderId="37" xfId="0" applyNumberFormat="1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8" fillId="4" borderId="3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38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18" fillId="4" borderId="23" xfId="0" applyFont="1" applyFill="1" applyBorder="1"/>
    <xf numFmtId="0" fontId="25" fillId="8" borderId="3" xfId="0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34" fillId="8" borderId="5" xfId="0" applyFont="1" applyFill="1" applyBorder="1" applyAlignment="1">
      <alignment horizontal="left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left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35" fillId="4" borderId="27" xfId="0" applyFont="1" applyFill="1" applyBorder="1" applyAlignment="1">
      <alignment horizontal="center" vertical="center"/>
    </xf>
    <xf numFmtId="0" fontId="35" fillId="4" borderId="28" xfId="0" applyFont="1" applyFill="1" applyBorder="1" applyAlignment="1">
      <alignment horizontal="center" vertical="center"/>
    </xf>
    <xf numFmtId="0" fontId="35" fillId="4" borderId="26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vertical="center" wrapText="1"/>
    </xf>
    <xf numFmtId="0" fontId="18" fillId="6" borderId="8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vertical="center" wrapText="1"/>
    </xf>
    <xf numFmtId="0" fontId="36" fillId="6" borderId="35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166" fontId="18" fillId="6" borderId="2" xfId="0" applyNumberFormat="1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5" fillId="8" borderId="41" xfId="0" applyFont="1" applyFill="1" applyBorder="1" applyAlignment="1">
      <alignment horizontal="center" vertical="center"/>
    </xf>
    <xf numFmtId="0" fontId="25" fillId="8" borderId="21" xfId="0" applyFont="1" applyFill="1" applyBorder="1" applyAlignment="1">
      <alignment horizontal="center" vertical="center"/>
    </xf>
    <xf numFmtId="0" fontId="25" fillId="8" borderId="42" xfId="0" applyFont="1" applyFill="1" applyBorder="1" applyAlignment="1">
      <alignment horizontal="center" vertical="center"/>
    </xf>
    <xf numFmtId="166" fontId="18" fillId="8" borderId="43" xfId="0" applyNumberFormat="1" applyFont="1" applyFill="1" applyBorder="1" applyAlignment="1">
      <alignment horizontal="center" vertical="center"/>
    </xf>
    <xf numFmtId="166" fontId="18" fillId="8" borderId="35" xfId="0" applyNumberFormat="1" applyFont="1" applyFill="1" applyBorder="1" applyAlignment="1">
      <alignment horizontal="center" vertical="center"/>
    </xf>
    <xf numFmtId="166" fontId="18" fillId="8" borderId="36" xfId="0" applyNumberFormat="1" applyFont="1" applyFill="1" applyBorder="1" applyAlignment="1">
      <alignment horizontal="center" vertical="center"/>
    </xf>
    <xf numFmtId="0" fontId="25" fillId="8" borderId="44" xfId="0" applyFont="1" applyFill="1" applyBorder="1" applyAlignment="1">
      <alignment horizontal="center" vertical="center"/>
    </xf>
    <xf numFmtId="166" fontId="18" fillId="8" borderId="21" xfId="0" applyNumberFormat="1" applyFont="1" applyFill="1" applyBorder="1" applyAlignment="1">
      <alignment horizontal="center" vertical="center"/>
    </xf>
    <xf numFmtId="166" fontId="18" fillId="8" borderId="2" xfId="0" applyNumberFormat="1" applyFont="1" applyFill="1" applyBorder="1" applyAlignment="1">
      <alignment horizontal="center" vertical="center"/>
    </xf>
    <xf numFmtId="166" fontId="18" fillId="8" borderId="10" xfId="0" applyNumberFormat="1" applyFont="1" applyFill="1" applyBorder="1" applyAlignment="1">
      <alignment horizontal="center" vertical="center"/>
    </xf>
    <xf numFmtId="0" fontId="25" fillId="8" borderId="45" xfId="0" applyFont="1" applyFill="1" applyBorder="1" applyAlignment="1">
      <alignment horizontal="center" vertical="center"/>
    </xf>
    <xf numFmtId="166" fontId="18" fillId="8" borderId="40" xfId="0" applyNumberFormat="1" applyFont="1" applyFill="1" applyBorder="1" applyAlignment="1">
      <alignment horizontal="center" vertical="center"/>
    </xf>
    <xf numFmtId="166" fontId="18" fillId="8" borderId="5" xfId="0" applyNumberFormat="1" applyFont="1" applyFill="1" applyBorder="1" applyAlignment="1">
      <alignment horizontal="center" vertical="center"/>
    </xf>
    <xf numFmtId="166" fontId="18" fillId="8" borderId="6" xfId="0" applyNumberFormat="1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top" wrapText="1"/>
    </xf>
    <xf numFmtId="2" fontId="25" fillId="8" borderId="18" xfId="0" applyNumberFormat="1" applyFont="1" applyFill="1" applyBorder="1" applyAlignment="1">
      <alignment horizontal="center" vertical="center"/>
    </xf>
    <xf numFmtId="0" fontId="24" fillId="7" borderId="46" xfId="0" applyFont="1" applyFill="1" applyBorder="1" applyAlignment="1">
      <alignment horizontal="center" vertical="center" wrapText="1"/>
    </xf>
    <xf numFmtId="11" fontId="25" fillId="8" borderId="25" xfId="0" applyNumberFormat="1" applyFont="1" applyFill="1" applyBorder="1" applyAlignment="1">
      <alignment horizontal="center" vertical="center"/>
    </xf>
    <xf numFmtId="165" fontId="18" fillId="4" borderId="0" xfId="0" applyNumberFormat="1" applyFont="1" applyFill="1" applyBorder="1"/>
    <xf numFmtId="0" fontId="25" fillId="8" borderId="36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2" fontId="25" fillId="8" borderId="13" xfId="0" applyNumberFormat="1" applyFont="1" applyFill="1" applyBorder="1" applyAlignment="1">
      <alignment horizontal="center" vertical="center"/>
    </xf>
    <xf numFmtId="0" fontId="25" fillId="8" borderId="47" xfId="0" applyFont="1" applyFill="1" applyBorder="1" applyAlignment="1">
      <alignment horizontal="center" vertical="center"/>
    </xf>
    <xf numFmtId="2" fontId="25" fillId="8" borderId="4" xfId="0" applyNumberFormat="1" applyFont="1" applyFill="1" applyBorder="1" applyAlignment="1">
      <alignment horizontal="center" vertical="center"/>
    </xf>
    <xf numFmtId="0" fontId="25" fillId="8" borderId="38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wrapText="1"/>
    </xf>
    <xf numFmtId="0" fontId="18" fillId="8" borderId="21" xfId="0" applyFont="1" applyFill="1" applyBorder="1" applyAlignment="1">
      <alignment horizontal="center"/>
    </xf>
    <xf numFmtId="0" fontId="31" fillId="8" borderId="21" xfId="0" applyFont="1" applyFill="1" applyBorder="1" applyAlignment="1">
      <alignment horizontal="center" vertical="center"/>
    </xf>
    <xf numFmtId="2" fontId="18" fillId="8" borderId="14" xfId="0" applyNumberFormat="1" applyFont="1" applyFill="1" applyBorder="1" applyAlignment="1">
      <alignment horizontal="center" vertical="center"/>
    </xf>
    <xf numFmtId="0" fontId="18" fillId="8" borderId="21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1" fontId="25" fillId="8" borderId="14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34" fillId="8" borderId="51" xfId="0" applyFont="1" applyFill="1" applyBorder="1" applyAlignment="1">
      <alignment vertical="top" wrapText="1"/>
    </xf>
    <xf numFmtId="0" fontId="25" fillId="8" borderId="21" xfId="0" applyFont="1" applyFill="1" applyBorder="1" applyAlignment="1">
      <alignment vertical="top" wrapText="1"/>
    </xf>
    <xf numFmtId="165" fontId="25" fillId="8" borderId="14" xfId="0" applyNumberFormat="1" applyFont="1" applyFill="1" applyBorder="1" applyAlignment="1">
      <alignment horizontal="center" vertical="center"/>
    </xf>
    <xf numFmtId="166" fontId="18" fillId="4" borderId="0" xfId="0" applyNumberFormat="1" applyFont="1" applyFill="1" applyBorder="1"/>
    <xf numFmtId="0" fontId="23" fillId="9" borderId="51" xfId="0" applyFont="1" applyFill="1" applyBorder="1" applyAlignment="1">
      <alignment horizontal="left" vertical="center" wrapText="1"/>
    </xf>
    <xf numFmtId="0" fontId="18" fillId="9" borderId="21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0" fontId="23" fillId="9" borderId="51" xfId="0" applyFont="1" applyFill="1" applyBorder="1" applyAlignment="1">
      <alignment wrapText="1"/>
    </xf>
    <xf numFmtId="0" fontId="18" fillId="9" borderId="21" xfId="0" applyFont="1" applyFill="1" applyBorder="1"/>
    <xf numFmtId="2" fontId="18" fillId="9" borderId="14" xfId="0" applyNumberFormat="1" applyFont="1" applyFill="1" applyBorder="1" applyAlignment="1">
      <alignment horizontal="center" vertical="center"/>
    </xf>
    <xf numFmtId="0" fontId="34" fillId="8" borderId="51" xfId="0" applyFont="1" applyFill="1" applyBorder="1" applyAlignment="1">
      <alignment horizontal="left" vertical="center" wrapText="1"/>
    </xf>
    <xf numFmtId="0" fontId="25" fillId="8" borderId="21" xfId="0" applyFont="1" applyFill="1" applyBorder="1"/>
    <xf numFmtId="2" fontId="25" fillId="8" borderId="14" xfId="0" applyNumberFormat="1" applyFont="1" applyFill="1" applyBorder="1" applyAlignment="1">
      <alignment horizontal="center" vertical="center"/>
    </xf>
    <xf numFmtId="1" fontId="18" fillId="9" borderId="14" xfId="0" applyNumberFormat="1" applyFont="1" applyFill="1" applyBorder="1" applyAlignment="1">
      <alignment horizontal="center" vertical="center"/>
    </xf>
    <xf numFmtId="1" fontId="18" fillId="8" borderId="54" xfId="0" applyNumberFormat="1" applyFont="1" applyFill="1" applyBorder="1" applyAlignment="1">
      <alignment horizontal="center" vertical="center"/>
    </xf>
    <xf numFmtId="0" fontId="18" fillId="8" borderId="55" xfId="0" applyFont="1" applyFill="1" applyBorder="1" applyAlignment="1">
      <alignment horizontal="center" vertical="center"/>
    </xf>
    <xf numFmtId="0" fontId="18" fillId="4" borderId="31" xfId="0" applyFont="1" applyFill="1" applyBorder="1"/>
    <xf numFmtId="0" fontId="18" fillId="4" borderId="0" xfId="0" applyFont="1" applyFill="1"/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justify" wrapText="1"/>
    </xf>
    <xf numFmtId="0" fontId="6" fillId="4" borderId="29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4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/>
    <xf numFmtId="0" fontId="44" fillId="0" borderId="1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/>
    </xf>
    <xf numFmtId="164" fontId="44" fillId="0" borderId="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5" fillId="0" borderId="0" xfId="0" applyFont="1" applyAlignment="1"/>
    <xf numFmtId="0" fontId="45" fillId="0" borderId="0" xfId="0" applyFont="1"/>
    <xf numFmtId="0" fontId="44" fillId="0" borderId="0" xfId="0" applyFont="1" applyAlignment="1"/>
    <xf numFmtId="0" fontId="44" fillId="0" borderId="0" xfId="0" applyFont="1" applyAlignment="1">
      <alignment horizontal="left"/>
    </xf>
    <xf numFmtId="164" fontId="44" fillId="0" borderId="0" xfId="0" applyNumberFormat="1" applyFont="1" applyAlignment="1">
      <alignment horizontal="left"/>
    </xf>
    <xf numFmtId="0" fontId="34" fillId="8" borderId="39" xfId="0" applyFont="1" applyFill="1" applyBorder="1" applyAlignment="1">
      <alignment horizontal="left" vertical="center" wrapText="1"/>
    </xf>
    <xf numFmtId="0" fontId="25" fillId="8" borderId="40" xfId="0" applyFont="1" applyFill="1" applyBorder="1"/>
    <xf numFmtId="1" fontId="25" fillId="8" borderId="4" xfId="0" applyNumberFormat="1" applyFont="1" applyFill="1" applyBorder="1" applyAlignment="1">
      <alignment horizontal="center" vertical="center"/>
    </xf>
    <xf numFmtId="0" fontId="25" fillId="8" borderId="57" xfId="0" applyFont="1" applyFill="1" applyBorder="1" applyAlignment="1">
      <alignment horizontal="center" vertical="center"/>
    </xf>
    <xf numFmtId="0" fontId="18" fillId="8" borderId="2" xfId="0" applyFont="1" applyFill="1" applyBorder="1"/>
    <xf numFmtId="0" fontId="18" fillId="4" borderId="28" xfId="0" applyFont="1" applyFill="1" applyBorder="1"/>
    <xf numFmtId="0" fontId="25" fillId="8" borderId="2" xfId="0" applyFont="1" applyFill="1" applyBorder="1" applyAlignment="1">
      <alignment horizontal="center" vertical="center"/>
    </xf>
    <xf numFmtId="0" fontId="18" fillId="0" borderId="0" xfId="0" applyFont="1" applyBorder="1"/>
    <xf numFmtId="2" fontId="18" fillId="8" borderId="12" xfId="0" applyNumberFormat="1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43" fillId="8" borderId="5" xfId="0" applyFont="1" applyFill="1" applyBorder="1" applyAlignment="1">
      <alignment horizontal="center" vertical="center"/>
    </xf>
    <xf numFmtId="1" fontId="18" fillId="8" borderId="5" xfId="0" applyNumberFormat="1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25" fillId="8" borderId="15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8" borderId="52" xfId="0" applyFont="1" applyFill="1" applyBorder="1" applyAlignment="1">
      <alignment horizontal="left" wrapText="1"/>
    </xf>
    <xf numFmtId="0" fontId="18" fillId="8" borderId="53" xfId="0" applyFont="1" applyFill="1" applyBorder="1" applyAlignment="1">
      <alignment horizontal="left" wrapText="1"/>
    </xf>
    <xf numFmtId="0" fontId="25" fillId="8" borderId="56" xfId="0" applyFont="1" applyFill="1" applyBorder="1" applyAlignment="1">
      <alignment horizontal="left" vertical="center" wrapText="1"/>
    </xf>
    <xf numFmtId="0" fontId="25" fillId="8" borderId="40" xfId="0" applyFont="1" applyFill="1" applyBorder="1" applyAlignment="1">
      <alignment horizontal="left" vertical="center" wrapText="1"/>
    </xf>
    <xf numFmtId="0" fontId="35" fillId="7" borderId="58" xfId="0" applyFont="1" applyFill="1" applyBorder="1" applyAlignment="1">
      <alignment horizontal="center" vertical="center"/>
    </xf>
    <xf numFmtId="0" fontId="35" fillId="7" borderId="59" xfId="0" applyFont="1" applyFill="1" applyBorder="1" applyAlignment="1">
      <alignment horizontal="center" vertical="center"/>
    </xf>
    <xf numFmtId="0" fontId="35" fillId="7" borderId="47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left" vertical="center"/>
    </xf>
    <xf numFmtId="0" fontId="18" fillId="8" borderId="2" xfId="0" applyFont="1" applyFill="1" applyBorder="1" applyAlignment="1">
      <alignment horizontal="left" vertical="center"/>
    </xf>
    <xf numFmtId="0" fontId="18" fillId="8" borderId="2" xfId="0" applyFont="1" applyFill="1" applyBorder="1" applyAlignment="1">
      <alignment horizontal="left" wrapText="1"/>
    </xf>
    <xf numFmtId="0" fontId="18" fillId="8" borderId="10" xfId="0" applyFont="1" applyFill="1" applyBorder="1" applyAlignment="1">
      <alignment horizontal="left" wrapText="1"/>
    </xf>
    <xf numFmtId="0" fontId="24" fillId="7" borderId="48" xfId="0" applyFont="1" applyFill="1" applyBorder="1" applyAlignment="1">
      <alignment horizontal="center" vertical="center"/>
    </xf>
    <xf numFmtId="0" fontId="24" fillId="7" borderId="49" xfId="0" applyFont="1" applyFill="1" applyBorder="1" applyAlignment="1">
      <alignment horizontal="center" vertical="center"/>
    </xf>
    <xf numFmtId="0" fontId="24" fillId="7" borderId="50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wrapText="1"/>
    </xf>
    <xf numFmtId="0" fontId="25" fillId="8" borderId="2" xfId="0" applyFont="1" applyFill="1" applyBorder="1" applyAlignment="1">
      <alignment horizontal="center" wrapText="1"/>
    </xf>
    <xf numFmtId="0" fontId="35" fillId="7" borderId="51" xfId="0" applyFont="1" applyFill="1" applyBorder="1" applyAlignment="1">
      <alignment horizontal="center" vertical="center"/>
    </xf>
    <xf numFmtId="0" fontId="35" fillId="7" borderId="16" xfId="0" applyFont="1" applyFill="1" applyBorder="1" applyAlignment="1">
      <alignment horizontal="center" vertical="center"/>
    </xf>
    <xf numFmtId="0" fontId="35" fillId="7" borderId="21" xfId="0" applyFont="1" applyFill="1" applyBorder="1" applyAlignment="1">
      <alignment horizontal="center" vertical="center"/>
    </xf>
    <xf numFmtId="0" fontId="42" fillId="7" borderId="58" xfId="0" applyFont="1" applyFill="1" applyBorder="1" applyAlignment="1">
      <alignment horizontal="center" vertical="center"/>
    </xf>
    <xf numFmtId="0" fontId="42" fillId="7" borderId="43" xfId="0" applyFont="1" applyFill="1" applyBorder="1" applyAlignment="1">
      <alignment horizontal="center" vertical="center"/>
    </xf>
    <xf numFmtId="0" fontId="42" fillId="7" borderId="13" xfId="0" applyFont="1" applyFill="1" applyBorder="1" applyAlignment="1">
      <alignment horizontal="center" vertical="center"/>
    </xf>
    <xf numFmtId="0" fontId="42" fillId="7" borderId="47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24" fillId="7" borderId="11" xfId="0" applyFont="1" applyFill="1" applyBorder="1" applyAlignment="1">
      <alignment horizontal="left" vertical="center" wrapText="1"/>
    </xf>
    <xf numFmtId="0" fontId="24" fillId="7" borderId="35" xfId="0" applyFont="1" applyFill="1" applyBorder="1" applyAlignment="1">
      <alignment horizontal="left" vertical="center" wrapText="1"/>
    </xf>
    <xf numFmtId="0" fontId="24" fillId="7" borderId="12" xfId="0" applyFont="1" applyFill="1" applyBorder="1" applyAlignment="1">
      <alignment horizontal="left" vertical="center" wrapText="1"/>
    </xf>
    <xf numFmtId="0" fontId="24" fillId="7" borderId="5" xfId="0" applyFont="1" applyFill="1" applyBorder="1" applyAlignment="1">
      <alignment horizontal="left" vertical="center" wrapText="1"/>
    </xf>
    <xf numFmtId="0" fontId="25" fillId="8" borderId="12" xfId="0" applyFont="1" applyFill="1" applyBorder="1" applyAlignment="1">
      <alignment horizontal="left" vertical="center" wrapText="1"/>
    </xf>
    <xf numFmtId="0" fontId="25" fillId="8" borderId="5" xfId="0" applyFont="1" applyFill="1" applyBorder="1" applyAlignment="1">
      <alignment horizontal="left" vertical="center" wrapText="1"/>
    </xf>
    <xf numFmtId="0" fontId="25" fillId="8" borderId="11" xfId="0" applyFont="1" applyFill="1" applyBorder="1" applyAlignment="1">
      <alignment horizontal="center" vertical="center" wrapText="1"/>
    </xf>
    <xf numFmtId="0" fontId="25" fillId="8" borderId="35" xfId="0" applyFont="1" applyFill="1" applyBorder="1" applyAlignment="1">
      <alignment horizontal="center" vertical="center" wrapText="1"/>
    </xf>
    <xf numFmtId="0" fontId="35" fillId="7" borderId="17" xfId="0" applyFont="1" applyFill="1" applyBorder="1" applyAlignment="1">
      <alignment horizontal="center" vertical="center"/>
    </xf>
    <xf numFmtId="0" fontId="35" fillId="7" borderId="19" xfId="0" applyFont="1" applyFill="1" applyBorder="1" applyAlignment="1">
      <alignment horizontal="center" vertical="center"/>
    </xf>
    <xf numFmtId="0" fontId="35" fillId="7" borderId="18" xfId="0" applyFont="1" applyFill="1" applyBorder="1" applyAlignment="1">
      <alignment horizontal="center" vertical="center"/>
    </xf>
    <xf numFmtId="0" fontId="25" fillId="8" borderId="33" xfId="0" applyFont="1" applyFill="1" applyBorder="1" applyAlignment="1">
      <alignment horizontal="left" vertical="center" wrapText="1"/>
    </xf>
    <xf numFmtId="0" fontId="25" fillId="8" borderId="34" xfId="0" applyFont="1" applyFill="1" applyBorder="1" applyAlignment="1">
      <alignment horizontal="left" vertical="center" wrapText="1"/>
    </xf>
    <xf numFmtId="0" fontId="24" fillId="7" borderId="35" xfId="0" applyFont="1" applyFill="1" applyBorder="1" applyAlignment="1">
      <alignment horizontal="center" vertical="center"/>
    </xf>
    <xf numFmtId="0" fontId="24" fillId="7" borderId="36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/>
    </xf>
    <xf numFmtId="0" fontId="24" fillId="7" borderId="19" xfId="0" applyFont="1" applyFill="1" applyBorder="1" applyAlignment="1">
      <alignment horizontal="center" vertical="center"/>
    </xf>
    <xf numFmtId="0" fontId="24" fillId="7" borderId="18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25" fillId="8" borderId="39" xfId="0" applyFont="1" applyFill="1" applyBorder="1" applyAlignment="1">
      <alignment horizontal="left" vertical="center" wrapText="1"/>
    </xf>
    <xf numFmtId="0" fontId="24" fillId="7" borderId="1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2" fontId="18" fillId="4" borderId="28" xfId="0" applyNumberFormat="1" applyFont="1" applyFill="1" applyBorder="1" applyAlignment="1" applyProtection="1">
      <alignment horizontal="center"/>
    </xf>
    <xf numFmtId="2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justify" wrapText="1"/>
    </xf>
    <xf numFmtId="164" fontId="6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justify" vertical="justify" wrapText="1"/>
    </xf>
    <xf numFmtId="0" fontId="6" fillId="0" borderId="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justify" wrapText="1"/>
    </xf>
    <xf numFmtId="0" fontId="5" fillId="0" borderId="0" xfId="0" applyFont="1" applyAlignment="1">
      <alignment horizontal="left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164" fontId="44" fillId="0" borderId="14" xfId="0" applyNumberFormat="1" applyFont="1" applyBorder="1" applyAlignment="1">
      <alignment horizontal="center" vertical="center" wrapText="1"/>
    </xf>
    <xf numFmtId="164" fontId="44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justify" wrapText="1"/>
    </xf>
    <xf numFmtId="0" fontId="44" fillId="0" borderId="13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2">
    <cellStyle name="Buena" xfId="1" builtinId="26"/>
    <cellStyle name="Normal" xfId="0" builtinId="0"/>
  </cellStyles>
  <dxfs count="0"/>
  <tableStyles count="0" defaultTableStyle="TableStyleMedium2" defaultPivotStyle="PivotStyleLight16"/>
  <colors>
    <mruColors>
      <color rgb="FFF2DCDB"/>
      <color rgb="FFDAEEF3"/>
      <color rgb="FFC6EFCE"/>
      <color rgb="FF8DB4E2"/>
      <color rgb="FF538DD5"/>
      <color rgb="FFF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31200</xdr:rowOff>
    </xdr:from>
    <xdr:to>
      <xdr:col>1</xdr:col>
      <xdr:colOff>652462</xdr:colOff>
      <xdr:row>0</xdr:row>
      <xdr:rowOff>519912</xdr:rowOff>
    </xdr:to>
    <xdr:pic>
      <xdr:nvPicPr>
        <xdr:cNvPr id="2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0025" y="31200"/>
          <a:ext cx="1214437" cy="488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296518</xdr:colOff>
      <xdr:row>42</xdr:row>
      <xdr:rowOff>201267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/>
            <xdr:cNvSpPr txBox="1"/>
          </xdr:nvSpPr>
          <xdr:spPr>
            <a:xfrm>
              <a:off x="1058518" y="154317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1058518" y="15431742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81170</xdr:colOff>
      <xdr:row>58</xdr:row>
      <xdr:rowOff>110158</xdr:rowOff>
    </xdr:from>
    <xdr:ext cx="5997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/>
            <xdr:cNvSpPr txBox="1"/>
          </xdr:nvSpPr>
          <xdr:spPr>
            <a:xfrm>
              <a:off x="843170" y="217414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4" name="CuadroTexto 3"/>
            <xdr:cNvSpPr txBox="1"/>
          </xdr:nvSpPr>
          <xdr:spPr>
            <a:xfrm>
              <a:off x="843170" y="21741433"/>
              <a:ext cx="5997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𝒖_𝒘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139151</xdr:colOff>
      <xdr:row>61</xdr:row>
      <xdr:rowOff>118442</xdr:rowOff>
    </xdr:from>
    <xdr:ext cx="48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901151" y="229498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</a:rPr>
                      <m:t>𝒖</m:t>
                    </m:r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𝒄𝒓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901151" y="22949867"/>
              <a:ext cx="48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𝒖(𝒎_𝒄𝒓)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1</xdr:col>
      <xdr:colOff>57978</xdr:colOff>
      <xdr:row>60</xdr:row>
      <xdr:rowOff>99391</xdr:rowOff>
    </xdr:from>
    <xdr:ext cx="6704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819978" y="225307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𝑖𝑛𝑠𝑡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𝑐𝑟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819978" y="22530766"/>
              <a:ext cx="6704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𝑢_𝑖𝑛𝑠𝑡 (𝑚_𝑐𝑟)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175932</xdr:colOff>
      <xdr:row>62</xdr:row>
      <xdr:rowOff>105895</xdr:rowOff>
    </xdr:from>
    <xdr:ext cx="3802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937932" y="233373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937932" y="23337370"/>
              <a:ext cx="3802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𝑎)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162486</xdr:colOff>
      <xdr:row>63</xdr:row>
      <xdr:rowOff>84044</xdr:rowOff>
    </xdr:from>
    <xdr:ext cx="362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924486" y="237155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924486" y="23715569"/>
              <a:ext cx="362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𝑡)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162485</xdr:colOff>
      <xdr:row>64</xdr:row>
      <xdr:rowOff>95250</xdr:rowOff>
    </xdr:from>
    <xdr:ext cx="3711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924485" y="241268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latin typeface="Cambria Math" panose="02040503050406030204" pitchFamily="18" charset="0"/>
                      </a:rPr>
                      <m:t>𝑢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𝜌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924485" y="24126825"/>
              <a:ext cx="3711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𝑢(</a:t>
              </a:r>
              <a:r>
                <a:rPr lang="es-C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𝜌_</a:t>
              </a:r>
              <a:r>
                <a:rPr lang="es-CO" sz="1100" b="0" i="0">
                  <a:latin typeface="Cambria Math" panose="02040503050406030204" pitchFamily="18" charset="0"/>
                </a:rPr>
                <a:t>𝑟)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265579</xdr:colOff>
      <xdr:row>65</xdr:row>
      <xdr:rowOff>105896</xdr:rowOff>
    </xdr:from>
    <xdr:ext cx="18299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/>
            <xdr:cNvSpPr txBox="1"/>
          </xdr:nvSpPr>
          <xdr:spPr>
            <a:xfrm>
              <a:off x="1027579" y="245375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1027579" y="24537521"/>
              <a:ext cx="18299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𝑢_𝑏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269328</xdr:colOff>
      <xdr:row>66</xdr:row>
      <xdr:rowOff>111672</xdr:rowOff>
    </xdr:from>
    <xdr:ext cx="1876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1031328" y="249433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sub>
                    </m:sSub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1031328" y="24943347"/>
              <a:ext cx="1876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𝑢_𝑑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5</xdr:col>
      <xdr:colOff>737153</xdr:colOff>
      <xdr:row>65</xdr:row>
      <xdr:rowOff>198784</xdr:rowOff>
    </xdr:from>
    <xdr:ext cx="52969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/>
            <xdr:cNvSpPr txBox="1"/>
          </xdr:nvSpPr>
          <xdr:spPr>
            <a:xfrm>
              <a:off x="4547153" y="246304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𝒄𝒕</m:t>
                        </m:r>
                      </m:sub>
                    </m:sSub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4547153" y="24630409"/>
              <a:ext cx="52969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</a:rPr>
                <a:t>𝒖_𝒄 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5</xdr:col>
      <xdr:colOff>861391</xdr:colOff>
      <xdr:row>66</xdr:row>
      <xdr:rowOff>173934</xdr:rowOff>
    </xdr:from>
    <xdr:ext cx="78059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4671391" y="250056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100" b="1" i="1">
                      <a:latin typeface="Cambria Math" panose="02040503050406030204" pitchFamily="18" charset="0"/>
                    </a:rPr>
                    <m:t>𝑼</m:t>
                  </m:r>
                  <m:r>
                    <a:rPr lang="es-CO" sz="1100" b="1" i="1">
                      <a:latin typeface="Cambria Math" panose="02040503050406030204" pitchFamily="18" charset="0"/>
                    </a:rPr>
                    <m:t>(</m:t>
                  </m:r>
                  <m:sSub>
                    <m:sSubPr>
                      <m:ctrlP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</m:e>
                    <m:sub>
                      <m:r>
                        <a:rPr lang="es-CO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𝒄𝒕</m:t>
                      </m:r>
                    </m:sub>
                  </m:sSub>
                  <m:r>
                    <a:rPr lang="es-CO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r>
                <a:rPr lang="es-CO" sz="1100" b="1"/>
                <a:t> (k=2)</a:t>
              </a: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4671391" y="25005609"/>
              <a:ext cx="7805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1" i="0">
                  <a:latin typeface="Cambria Math" panose="02040503050406030204" pitchFamily="18" charset="0"/>
                </a:rPr>
                <a:t>𝑼(</a:t>
              </a:r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𝒎_𝒄𝒕)</a:t>
              </a:r>
              <a:r>
                <a:rPr lang="es-CO" sz="1100" b="1"/>
                <a:t> (k=2)</a:t>
              </a:r>
            </a:p>
          </xdr:txBody>
        </xdr:sp>
      </mc:Fallback>
    </mc:AlternateContent>
    <xdr:clientData/>
  </xdr:oneCellAnchor>
  <xdr:oneCellAnchor>
    <xdr:from>
      <xdr:col>2</xdr:col>
      <xdr:colOff>273327</xdr:colOff>
      <xdr:row>52</xdr:row>
      <xdr:rowOff>140804</xdr:rowOff>
    </xdr:from>
    <xdr:ext cx="177356" cy="1762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/>
            <xdr:cNvSpPr txBox="1"/>
          </xdr:nvSpPr>
          <xdr:spPr>
            <a:xfrm>
              <a:off x="1797327" y="19371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∆</m:t>
                        </m:r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𝑰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1797327" y="19371779"/>
              <a:ext cx="177356" cy="1762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(</a:t>
              </a:r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∆𝑰)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379344</xdr:colOff>
      <xdr:row>52</xdr:row>
      <xdr:rowOff>192983</xdr:rowOff>
    </xdr:from>
    <xdr:ext cx="3045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/>
            <xdr:cNvSpPr txBox="1"/>
          </xdr:nvSpPr>
          <xdr:spPr>
            <a:xfrm>
              <a:off x="6789669" y="19423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sSub>
                      <m:sSubPr>
                        <m:ctrlP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</m:t>
                        </m:r>
                      </m:e>
                      <m:sub>
                        <m:r>
                          <a:rPr lang="es-CO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𝒄</m:t>
                        </m:r>
                      </m:sub>
                    </m:sSub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6789669" y="19423958"/>
              <a:ext cx="3045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∆𝒎_𝒄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155713</xdr:colOff>
      <xdr:row>39</xdr:row>
      <xdr:rowOff>106017</xdr:rowOff>
    </xdr:from>
    <xdr:ext cx="65" cy="172227"/>
    <xdr:sp macro="" textlink="">
      <xdr:nvSpPr>
        <xdr:cNvPr id="16" name="CuadroTexto 15"/>
        <xdr:cNvSpPr txBox="1"/>
      </xdr:nvSpPr>
      <xdr:spPr>
        <a:xfrm>
          <a:off x="3203713" y="141363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331304</xdr:colOff>
      <xdr:row>39</xdr:row>
      <xdr:rowOff>132521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/>
            <xdr:cNvSpPr txBox="1"/>
          </xdr:nvSpPr>
          <xdr:spPr>
            <a:xfrm>
              <a:off x="1093304" y="141628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093304" y="14162846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306457</xdr:colOff>
      <xdr:row>40</xdr:row>
      <xdr:rowOff>140804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/>
            <xdr:cNvSpPr txBox="1"/>
          </xdr:nvSpPr>
          <xdr:spPr>
            <a:xfrm>
              <a:off x="1068457" y="145711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1068457" y="14571179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405848</xdr:colOff>
      <xdr:row>41</xdr:row>
      <xdr:rowOff>140805</xdr:rowOff>
    </xdr:from>
    <xdr:ext cx="125227" cy="175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/>
            <xdr:cNvSpPr txBox="1"/>
          </xdr:nvSpPr>
          <xdr:spPr>
            <a:xfrm>
              <a:off x="1167848" y="149712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𝑨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1167848" y="14971230"/>
              <a:ext cx="125227" cy="1756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𝑨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198782</xdr:colOff>
      <xdr:row>41</xdr:row>
      <xdr:rowOff>132522</xdr:rowOff>
    </xdr:from>
    <xdr:ext cx="13388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/>
            <xdr:cNvSpPr txBox="1"/>
          </xdr:nvSpPr>
          <xdr:spPr>
            <a:xfrm>
              <a:off x="960782" y="149629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𝑩</m:t>
                        </m:r>
                      </m:e>
                    </m:acc>
                  </m:oMath>
                </m:oMathPara>
              </a14:m>
              <a:endParaRPr lang="es-CO" sz="1100" b="1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960782" y="14962947"/>
              <a:ext cx="13388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1" i="0">
                  <a:solidFill>
                    <a:schemeClr val="tx1"/>
                  </a:solidFill>
                  <a:latin typeface="Cambria Math" panose="02040503050406030204" pitchFamily="18" charset="0"/>
                </a:rPr>
                <a:t>𝑩 ̅</a:t>
              </a:r>
              <a:endParaRPr lang="es-CO" sz="1100" b="1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347872</xdr:colOff>
      <xdr:row>41</xdr:row>
      <xdr:rowOff>132521</xdr:rowOff>
    </xdr:from>
    <xdr:ext cx="66260" cy="172227"/>
    <xdr:sp macro="" textlink="">
      <xdr:nvSpPr>
        <xdr:cNvPr id="21" name="CuadroTexto 20"/>
        <xdr:cNvSpPr txBox="1"/>
      </xdr:nvSpPr>
      <xdr:spPr>
        <a:xfrm>
          <a:off x="1109872" y="14962946"/>
          <a:ext cx="6626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CO" sz="1100" b="1">
              <a:solidFill>
                <a:schemeClr val="tx1"/>
              </a:solidFill>
            </a:rPr>
            <a:t>-</a:t>
          </a:r>
          <a:r>
            <a:rPr lang="es-CO" sz="1100" b="1" baseline="0">
              <a:solidFill>
                <a:schemeClr val="tx1"/>
              </a:solidFill>
            </a:rPr>
            <a:t> </a:t>
          </a:r>
          <a:endParaRPr lang="es-CO" sz="1100" b="1">
            <a:solidFill>
              <a:schemeClr val="tx1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20736\Users\Users\eaguirre\Documents\Laboratorios%20de%20masas%20y%20volumen%20(RT03)\Calibraciones%20Balanzas\CERTIFICADO%200000%202016Abril19%20HCB%20MAX%202200%20g%20PEDRO%20VAR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0"/>
    </sheetNames>
    <sheetDataSet>
      <sheetData sheetId="0">
        <row r="7">
          <cell r="C7" t="str">
            <v>Bogotá. D.C.</v>
          </cell>
        </row>
        <row r="13">
          <cell r="E13">
            <v>0.1</v>
          </cell>
        </row>
      </sheetData>
      <sheetData sheetId="1">
        <row r="6">
          <cell r="E6">
            <v>20.549999999999997</v>
          </cell>
        </row>
        <row r="11">
          <cell r="H11">
            <v>100</v>
          </cell>
        </row>
        <row r="18">
          <cell r="G18">
            <v>0.10000000000331966</v>
          </cell>
        </row>
      </sheetData>
      <sheetData sheetId="2"/>
      <sheetData sheetId="3"/>
      <sheetData sheetId="4">
        <row r="6">
          <cell r="C6" t="str">
            <v>ERROR (mg)</v>
          </cell>
        </row>
      </sheetData>
      <sheetData sheetId="5">
        <row r="114">
          <cell r="A11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zoomScaleNormal="100" zoomScaleSheetLayoutView="70" workbookViewId="0">
      <selection activeCell="M11" sqref="M11"/>
    </sheetView>
  </sheetViews>
  <sheetFormatPr baseColWidth="10" defaultRowHeight="31.5" customHeight="1"/>
  <cols>
    <col min="1" max="2" width="11.42578125" style="158"/>
    <col min="3" max="3" width="11.42578125" style="158" customWidth="1"/>
    <col min="4" max="5" width="11.42578125" style="158"/>
    <col min="6" max="6" width="13.85546875" style="158" bestFit="1" customWidth="1"/>
    <col min="7" max="7" width="11.42578125" style="158"/>
    <col min="8" max="8" width="13.7109375" style="158" bestFit="1" customWidth="1"/>
    <col min="9" max="10" width="11.42578125" style="158"/>
    <col min="11" max="16384" width="11.42578125" style="43"/>
  </cols>
  <sheetData>
    <row r="1" spans="1:12" ht="47.25" customHeight="1" thickBot="1">
      <c r="A1" s="257"/>
      <c r="B1" s="258"/>
      <c r="C1" s="259" t="s">
        <v>149</v>
      </c>
      <c r="D1" s="260"/>
      <c r="E1" s="260"/>
      <c r="F1" s="260"/>
      <c r="G1" s="260"/>
      <c r="H1" s="260"/>
      <c r="I1" s="260"/>
      <c r="J1" s="261"/>
    </row>
    <row r="2" spans="1:12" s="45" customFormat="1" ht="9.75" customHeight="1" thickBot="1">
      <c r="A2" s="262"/>
      <c r="B2" s="262"/>
      <c r="C2" s="262"/>
      <c r="D2" s="262"/>
      <c r="E2" s="262"/>
      <c r="F2" s="262"/>
      <c r="G2" s="262"/>
      <c r="H2" s="262"/>
      <c r="I2" s="262"/>
      <c r="J2" s="262"/>
      <c r="L2" s="46"/>
    </row>
    <row r="3" spans="1:12" s="45" customFormat="1" ht="34.5" customHeight="1" thickBot="1">
      <c r="A3" s="47" t="s">
        <v>69</v>
      </c>
      <c r="B3" s="48"/>
      <c r="C3" s="49" t="s">
        <v>147</v>
      </c>
      <c r="D3" s="50"/>
      <c r="E3" s="51"/>
      <c r="F3" s="52" t="s">
        <v>70</v>
      </c>
      <c r="G3" s="53"/>
      <c r="H3" s="54" t="s">
        <v>71</v>
      </c>
      <c r="I3" s="55"/>
      <c r="J3" s="44"/>
      <c r="L3" s="46"/>
    </row>
    <row r="4" spans="1:12" s="45" customFormat="1" ht="13.5" customHeight="1" thickBot="1">
      <c r="A4" s="57"/>
      <c r="B4" s="56"/>
      <c r="C4" s="57"/>
      <c r="D4" s="58"/>
      <c r="E4" s="59"/>
      <c r="F4" s="57"/>
      <c r="G4" s="60"/>
      <c r="H4" s="61"/>
      <c r="I4" s="62"/>
      <c r="J4" s="44"/>
      <c r="L4" s="46"/>
    </row>
    <row r="5" spans="1:12" ht="33" customHeight="1" thickBot="1">
      <c r="A5" s="49" t="s">
        <v>148</v>
      </c>
      <c r="B5" s="63"/>
      <c r="C5" s="49" t="s">
        <v>21</v>
      </c>
      <c r="D5" s="64"/>
      <c r="E5" s="65"/>
      <c r="F5" s="66" t="s">
        <v>72</v>
      </c>
      <c r="G5" s="67"/>
      <c r="H5" s="49" t="s">
        <v>137</v>
      </c>
      <c r="I5" s="67"/>
      <c r="J5" s="44"/>
    </row>
    <row r="6" spans="1:12" s="194" customFormat="1" ht="6.75" customHeight="1" thickBot="1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2" ht="31.5" customHeight="1">
      <c r="A7" s="252" t="s">
        <v>73</v>
      </c>
      <c r="B7" s="240"/>
      <c r="C7" s="240"/>
      <c r="D7" s="241"/>
      <c r="E7" s="68"/>
      <c r="F7" s="252" t="s">
        <v>74</v>
      </c>
      <c r="G7" s="240"/>
      <c r="H7" s="240"/>
      <c r="I7" s="241"/>
      <c r="J7" s="68"/>
    </row>
    <row r="8" spans="1:12" ht="31.5" customHeight="1">
      <c r="A8" s="69" t="s">
        <v>75</v>
      </c>
      <c r="B8" s="70"/>
      <c r="C8" s="71" t="s">
        <v>29</v>
      </c>
      <c r="D8" s="72"/>
      <c r="E8" s="68"/>
      <c r="F8" s="69" t="s">
        <v>75</v>
      </c>
      <c r="G8" s="70"/>
      <c r="H8" s="71" t="s">
        <v>29</v>
      </c>
      <c r="I8" s="73"/>
      <c r="J8" s="68"/>
    </row>
    <row r="9" spans="1:12" ht="31.5" customHeight="1">
      <c r="A9" s="69" t="s">
        <v>76</v>
      </c>
      <c r="B9" s="70"/>
      <c r="C9" s="71" t="s">
        <v>77</v>
      </c>
      <c r="D9" s="74"/>
      <c r="E9" s="68"/>
      <c r="F9" s="69" t="s">
        <v>76</v>
      </c>
      <c r="G9" s="70"/>
      <c r="H9" s="71" t="s">
        <v>77</v>
      </c>
      <c r="I9" s="73"/>
      <c r="J9" s="68"/>
    </row>
    <row r="10" spans="1:12" ht="31.5" customHeight="1">
      <c r="A10" s="75" t="s">
        <v>78</v>
      </c>
      <c r="B10" s="70"/>
      <c r="C10" s="76" t="s">
        <v>79</v>
      </c>
      <c r="D10" s="77"/>
      <c r="E10" s="68"/>
      <c r="F10" s="225" t="s">
        <v>80</v>
      </c>
      <c r="G10" s="226"/>
      <c r="H10" s="78"/>
      <c r="I10" s="79"/>
      <c r="J10" s="68"/>
    </row>
    <row r="11" spans="1:12" s="82" customFormat="1" ht="31.5" customHeight="1">
      <c r="A11" s="225" t="s">
        <v>81</v>
      </c>
      <c r="B11" s="226"/>
      <c r="C11" s="78"/>
      <c r="D11" s="79"/>
      <c r="E11" s="80"/>
      <c r="F11" s="225" t="s">
        <v>82</v>
      </c>
      <c r="G11" s="226"/>
      <c r="H11" s="78"/>
      <c r="I11" s="79"/>
      <c r="J11" s="80"/>
    </row>
    <row r="12" spans="1:12" s="82" customFormat="1" ht="31.5" customHeight="1" thickBot="1">
      <c r="A12" s="225" t="s">
        <v>83</v>
      </c>
      <c r="B12" s="226"/>
      <c r="C12" s="78"/>
      <c r="D12" s="79"/>
      <c r="E12" s="80"/>
      <c r="F12" s="231" t="s">
        <v>84</v>
      </c>
      <c r="G12" s="232"/>
      <c r="H12" s="83"/>
      <c r="I12" s="84"/>
      <c r="J12" s="80"/>
    </row>
    <row r="13" spans="1:12" s="82" customFormat="1" ht="31.5" customHeight="1" thickBot="1">
      <c r="A13" s="225" t="s">
        <v>85</v>
      </c>
      <c r="B13" s="226"/>
      <c r="C13" s="78"/>
      <c r="D13" s="79"/>
      <c r="E13" s="80"/>
      <c r="F13" s="80"/>
      <c r="G13" s="80"/>
      <c r="H13" s="80"/>
      <c r="I13" s="80"/>
      <c r="J13" s="80"/>
    </row>
    <row r="14" spans="1:12" s="82" customFormat="1" ht="31.5" customHeight="1">
      <c r="A14" s="225" t="s">
        <v>86</v>
      </c>
      <c r="B14" s="226"/>
      <c r="C14" s="78"/>
      <c r="D14" s="79"/>
      <c r="E14" s="80"/>
      <c r="F14" s="252" t="s">
        <v>87</v>
      </c>
      <c r="G14" s="240"/>
      <c r="H14" s="240"/>
      <c r="I14" s="241"/>
      <c r="J14" s="80"/>
    </row>
    <row r="15" spans="1:12" s="82" customFormat="1" ht="31.5" customHeight="1">
      <c r="A15" s="225" t="s">
        <v>88</v>
      </c>
      <c r="B15" s="226"/>
      <c r="C15" s="78"/>
      <c r="D15" s="79"/>
      <c r="E15" s="80"/>
      <c r="F15" s="69" t="s">
        <v>29</v>
      </c>
      <c r="G15" s="85"/>
      <c r="H15" s="71" t="s">
        <v>76</v>
      </c>
      <c r="I15" s="74"/>
      <c r="J15" s="80"/>
    </row>
    <row r="16" spans="1:12" ht="31.5" customHeight="1" thickBot="1">
      <c r="A16" s="231" t="s">
        <v>89</v>
      </c>
      <c r="B16" s="232"/>
      <c r="C16" s="83"/>
      <c r="D16" s="84"/>
      <c r="E16" s="68"/>
      <c r="F16" s="251" t="s">
        <v>90</v>
      </c>
      <c r="G16" s="205"/>
      <c r="H16" s="83"/>
      <c r="I16" s="84"/>
      <c r="J16" s="68"/>
    </row>
    <row r="17" spans="1:10" s="194" customFormat="1" ht="6.75" customHeight="1" thickBot="1">
      <c r="A17" s="157"/>
      <c r="B17" s="157"/>
      <c r="C17" s="157"/>
      <c r="D17" s="157"/>
      <c r="E17" s="157"/>
      <c r="F17" s="157"/>
      <c r="G17" s="157"/>
      <c r="H17" s="157"/>
      <c r="I17" s="157"/>
      <c r="J17" s="68"/>
    </row>
    <row r="18" spans="1:10" ht="31.5" customHeight="1">
      <c r="A18" s="252" t="s">
        <v>91</v>
      </c>
      <c r="B18" s="240"/>
      <c r="C18" s="240"/>
      <c r="D18" s="240"/>
      <c r="E18" s="240"/>
      <c r="F18" s="240"/>
      <c r="G18" s="240"/>
      <c r="H18" s="240"/>
      <c r="I18" s="241"/>
      <c r="J18" s="86"/>
    </row>
    <row r="19" spans="1:10" ht="31.5" customHeight="1">
      <c r="A19" s="87" t="s">
        <v>29</v>
      </c>
      <c r="B19" s="89"/>
      <c r="C19" s="88" t="s">
        <v>20</v>
      </c>
      <c r="D19" s="89"/>
      <c r="E19" s="88" t="s">
        <v>78</v>
      </c>
      <c r="F19" s="253"/>
      <c r="G19" s="253"/>
      <c r="H19" s="88" t="s">
        <v>79</v>
      </c>
      <c r="I19" s="77"/>
      <c r="J19" s="86"/>
    </row>
    <row r="20" spans="1:10" ht="31.5" customHeight="1" thickBot="1">
      <c r="A20" s="254" t="s">
        <v>92</v>
      </c>
      <c r="B20" s="255"/>
      <c r="C20" s="90" t="s">
        <v>93</v>
      </c>
      <c r="D20" s="91"/>
      <c r="E20" s="256" t="s">
        <v>94</v>
      </c>
      <c r="F20" s="256"/>
      <c r="G20" s="91"/>
      <c r="H20" s="92" t="s">
        <v>27</v>
      </c>
      <c r="I20" s="93"/>
      <c r="J20" s="86"/>
    </row>
    <row r="21" spans="1:10" s="194" customFormat="1" ht="15" customHeight="1" thickBot="1">
      <c r="A21" s="68"/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31.5" customHeight="1" thickBot="1">
      <c r="A22" s="235" t="s">
        <v>95</v>
      </c>
      <c r="B22" s="236"/>
      <c r="C22" s="236"/>
      <c r="D22" s="236"/>
      <c r="E22" s="236"/>
      <c r="F22" s="236"/>
      <c r="G22" s="236"/>
      <c r="H22" s="236"/>
      <c r="I22" s="236"/>
      <c r="J22" s="237"/>
    </row>
    <row r="23" spans="1:10" s="68" customFormat="1" ht="2.25" customHeight="1" thickBot="1">
      <c r="A23" s="94"/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31.5" customHeight="1" thickBot="1">
      <c r="A24" s="97" t="s">
        <v>96</v>
      </c>
      <c r="B24" s="98"/>
      <c r="C24" s="238" t="s">
        <v>93</v>
      </c>
      <c r="D24" s="239"/>
      <c r="E24" s="98"/>
      <c r="F24" s="238" t="s">
        <v>94</v>
      </c>
      <c r="G24" s="239"/>
      <c r="H24" s="98"/>
      <c r="I24" s="99" t="s">
        <v>27</v>
      </c>
      <c r="J24" s="100"/>
    </row>
    <row r="25" spans="1:10" s="194" customFormat="1" ht="15" customHeight="1" thickBot="1">
      <c r="A25" s="68"/>
      <c r="B25" s="68"/>
      <c r="C25" s="68"/>
      <c r="D25" s="68"/>
      <c r="E25" s="68"/>
      <c r="F25" s="68"/>
      <c r="G25" s="68"/>
      <c r="H25" s="68"/>
      <c r="I25" s="68"/>
      <c r="J25" s="68"/>
    </row>
    <row r="26" spans="1:10" ht="31.5" customHeight="1">
      <c r="A26" s="101" t="s">
        <v>97</v>
      </c>
      <c r="B26" s="102"/>
      <c r="C26" s="240" t="s">
        <v>98</v>
      </c>
      <c r="D26" s="240"/>
      <c r="E26" s="240"/>
      <c r="F26" s="240"/>
      <c r="G26" s="240"/>
      <c r="H26" s="241"/>
      <c r="I26" s="68"/>
      <c r="J26" s="68"/>
    </row>
    <row r="27" spans="1:10" ht="31.5" customHeight="1">
      <c r="A27" s="242" t="s">
        <v>99</v>
      </c>
      <c r="B27" s="243"/>
      <c r="C27" s="103">
        <v>1</v>
      </c>
      <c r="D27" s="103">
        <v>2</v>
      </c>
      <c r="E27" s="103">
        <v>3</v>
      </c>
      <c r="F27" s="103">
        <v>4</v>
      </c>
      <c r="G27" s="103">
        <v>5</v>
      </c>
      <c r="H27" s="104">
        <v>6</v>
      </c>
      <c r="I27" s="68"/>
      <c r="J27" s="68"/>
    </row>
    <row r="28" spans="1:10" ht="31.5" customHeight="1">
      <c r="A28" s="242" t="s">
        <v>100</v>
      </c>
      <c r="B28" s="103" t="s">
        <v>0</v>
      </c>
      <c r="C28" s="105"/>
      <c r="D28" s="105"/>
      <c r="E28" s="105"/>
      <c r="F28" s="105"/>
      <c r="G28" s="105"/>
      <c r="H28" s="105"/>
      <c r="I28" s="68"/>
      <c r="J28" s="68"/>
    </row>
    <row r="29" spans="1:10" ht="31.5" customHeight="1">
      <c r="A29" s="242"/>
      <c r="B29" s="103" t="s">
        <v>2</v>
      </c>
      <c r="C29" s="105"/>
      <c r="D29" s="105"/>
      <c r="E29" s="105"/>
      <c r="F29" s="105"/>
      <c r="G29" s="105"/>
      <c r="H29" s="105"/>
      <c r="I29" s="68"/>
      <c r="J29" s="68"/>
    </row>
    <row r="30" spans="1:10" ht="31.5" customHeight="1">
      <c r="A30" s="242"/>
      <c r="B30" s="103" t="s">
        <v>2</v>
      </c>
      <c r="C30" s="105"/>
      <c r="D30" s="105"/>
      <c r="E30" s="105"/>
      <c r="F30" s="105"/>
      <c r="G30" s="105"/>
      <c r="H30" s="105"/>
      <c r="I30" s="68"/>
      <c r="J30" s="68"/>
    </row>
    <row r="31" spans="1:10" ht="31.5" customHeight="1" thickBot="1">
      <c r="A31" s="244"/>
      <c r="B31" s="106" t="s">
        <v>0</v>
      </c>
      <c r="C31" s="105"/>
      <c r="D31" s="105"/>
      <c r="E31" s="105"/>
      <c r="F31" s="105"/>
      <c r="G31" s="105"/>
      <c r="H31" s="105"/>
      <c r="I31" s="68"/>
      <c r="J31" s="68"/>
    </row>
    <row r="32" spans="1:10" s="194" customFormat="1" ht="15" customHeight="1" thickBot="1">
      <c r="A32" s="68"/>
      <c r="B32" s="68"/>
      <c r="C32" s="68"/>
      <c r="D32" s="68"/>
      <c r="E32" s="68"/>
      <c r="F32" s="68"/>
      <c r="G32" s="68"/>
      <c r="H32" s="68"/>
      <c r="I32" s="68"/>
      <c r="J32" s="157"/>
    </row>
    <row r="33" spans="1:10" ht="31.5" customHeight="1" thickBot="1">
      <c r="A33" s="97" t="s">
        <v>101</v>
      </c>
      <c r="B33" s="98"/>
      <c r="C33" s="238" t="s">
        <v>93</v>
      </c>
      <c r="D33" s="239"/>
      <c r="E33" s="98"/>
      <c r="F33" s="238" t="s">
        <v>94</v>
      </c>
      <c r="G33" s="239"/>
      <c r="H33" s="98"/>
      <c r="I33" s="99" t="s">
        <v>27</v>
      </c>
      <c r="J33" s="100"/>
    </row>
    <row r="34" spans="1:10" s="194" customFormat="1" ht="6.75" customHeight="1">
      <c r="A34" s="192"/>
      <c r="B34" s="192"/>
      <c r="C34" s="192"/>
      <c r="D34" s="192"/>
      <c r="E34" s="192"/>
      <c r="F34" s="192"/>
      <c r="G34" s="192"/>
      <c r="H34" s="192"/>
      <c r="I34" s="192"/>
      <c r="J34" s="192"/>
    </row>
    <row r="35" spans="1:10" ht="6.95" customHeight="1" thickBo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</row>
    <row r="36" spans="1:10" ht="32.25" customHeight="1" thickBot="1">
      <c r="A36" s="235" t="s">
        <v>102</v>
      </c>
      <c r="B36" s="236"/>
      <c r="C36" s="236"/>
      <c r="D36" s="236"/>
      <c r="E36" s="236"/>
      <c r="F36" s="236"/>
      <c r="G36" s="236"/>
      <c r="H36" s="236"/>
      <c r="I36" s="236"/>
      <c r="J36" s="237"/>
    </row>
    <row r="37" spans="1:10" ht="3.75" customHeight="1" thickBot="1">
      <c r="A37" s="192"/>
      <c r="B37" s="68"/>
      <c r="C37" s="68"/>
      <c r="D37" s="68"/>
      <c r="E37" s="68"/>
      <c r="F37" s="68"/>
      <c r="G37" s="68"/>
      <c r="H37" s="68"/>
      <c r="I37" s="68"/>
      <c r="J37" s="192"/>
    </row>
    <row r="38" spans="1:10" ht="31.5" customHeight="1" thickBot="1">
      <c r="A38" s="68"/>
      <c r="B38" s="245" t="s">
        <v>103</v>
      </c>
      <c r="C38" s="246"/>
      <c r="D38" s="246"/>
      <c r="E38" s="246"/>
      <c r="F38" s="246"/>
      <c r="G38" s="246"/>
      <c r="H38" s="247"/>
      <c r="I38" s="68"/>
      <c r="J38" s="68"/>
    </row>
    <row r="39" spans="1:10" ht="31.5" customHeight="1" thickBot="1">
      <c r="A39" s="68"/>
      <c r="B39" s="107" t="s">
        <v>99</v>
      </c>
      <c r="C39" s="108">
        <v>1</v>
      </c>
      <c r="D39" s="193">
        <v>2</v>
      </c>
      <c r="E39" s="193">
        <v>3</v>
      </c>
      <c r="F39" s="193">
        <v>4</v>
      </c>
      <c r="G39" s="193">
        <v>5</v>
      </c>
      <c r="H39" s="104">
        <v>6</v>
      </c>
      <c r="I39" s="68"/>
      <c r="J39" s="68"/>
    </row>
    <row r="40" spans="1:10" ht="31.5" customHeight="1">
      <c r="A40" s="81"/>
      <c r="B40" s="109"/>
      <c r="C40" s="110" t="e">
        <f>+AVERAGE(C28,C31)</f>
        <v>#DIV/0!</v>
      </c>
      <c r="D40" s="111" t="e">
        <f t="shared" ref="D40:H40" si="0">+AVERAGE(D28,D31)</f>
        <v>#DIV/0!</v>
      </c>
      <c r="E40" s="111" t="e">
        <f t="shared" si="0"/>
        <v>#DIV/0!</v>
      </c>
      <c r="F40" s="111" t="e">
        <f t="shared" si="0"/>
        <v>#DIV/0!</v>
      </c>
      <c r="G40" s="111" t="e">
        <f t="shared" si="0"/>
        <v>#DIV/0!</v>
      </c>
      <c r="H40" s="112" t="e">
        <f t="shared" si="0"/>
        <v>#DIV/0!</v>
      </c>
      <c r="I40" s="68"/>
      <c r="J40" s="68"/>
    </row>
    <row r="41" spans="1:10" ht="31.5" customHeight="1">
      <c r="A41" s="81"/>
      <c r="B41" s="113"/>
      <c r="C41" s="114" t="e">
        <f>+AVERAGE(C29:C30)</f>
        <v>#DIV/0!</v>
      </c>
      <c r="D41" s="115" t="e">
        <f t="shared" ref="D41:H41" si="1">+AVERAGE(D29:D30)</f>
        <v>#DIV/0!</v>
      </c>
      <c r="E41" s="115" t="e">
        <f t="shared" si="1"/>
        <v>#DIV/0!</v>
      </c>
      <c r="F41" s="115" t="e">
        <f t="shared" si="1"/>
        <v>#DIV/0!</v>
      </c>
      <c r="G41" s="115" t="e">
        <f t="shared" si="1"/>
        <v>#DIV/0!</v>
      </c>
      <c r="H41" s="116" t="e">
        <f t="shared" si="1"/>
        <v>#DIV/0!</v>
      </c>
      <c r="I41" s="68"/>
      <c r="J41" s="68"/>
    </row>
    <row r="42" spans="1:10" ht="31.5" customHeight="1" thickBot="1">
      <c r="A42" s="81"/>
      <c r="B42" s="117"/>
      <c r="C42" s="118" t="e">
        <f>+C41-C40</f>
        <v>#DIV/0!</v>
      </c>
      <c r="D42" s="119" t="e">
        <f t="shared" ref="D42:H42" si="2">+D41-D40</f>
        <v>#DIV/0!</v>
      </c>
      <c r="E42" s="119" t="e">
        <f t="shared" si="2"/>
        <v>#DIV/0!</v>
      </c>
      <c r="F42" s="119" t="e">
        <f t="shared" si="2"/>
        <v>#DIV/0!</v>
      </c>
      <c r="G42" s="119" t="e">
        <f t="shared" si="2"/>
        <v>#DIV/0!</v>
      </c>
      <c r="H42" s="120" t="e">
        <f t="shared" si="2"/>
        <v>#DIV/0!</v>
      </c>
      <c r="I42" s="68"/>
      <c r="J42" s="68"/>
    </row>
    <row r="43" spans="1:10" ht="31.5" customHeight="1" thickBot="1">
      <c r="A43" s="68"/>
      <c r="B43" s="121" t="s">
        <v>104</v>
      </c>
      <c r="C43" s="122" t="e">
        <f>+AVERAGE(C42:H42)</f>
        <v>#DIV/0!</v>
      </c>
      <c r="D43" s="68"/>
      <c r="E43" s="68"/>
      <c r="F43" s="68"/>
      <c r="G43" s="68"/>
      <c r="H43" s="68"/>
      <c r="I43" s="68"/>
      <c r="J43" s="68"/>
    </row>
    <row r="44" spans="1:10" ht="15" customHeight="1" thickBot="1">
      <c r="A44" s="68"/>
      <c r="B44" s="123" t="s">
        <v>105</v>
      </c>
      <c r="C44" s="124" t="e">
        <f>+STDEV(C42:H42)</f>
        <v>#DIV/0!</v>
      </c>
      <c r="D44" s="68"/>
      <c r="E44" s="68"/>
      <c r="F44" s="68"/>
      <c r="G44" s="68"/>
      <c r="H44" s="68"/>
      <c r="I44" s="68"/>
      <c r="J44" s="68"/>
    </row>
    <row r="45" spans="1:10" s="194" customFormat="1" ht="15" customHeight="1" thickBot="1">
      <c r="A45" s="68"/>
      <c r="B45" s="68"/>
      <c r="C45" s="68"/>
      <c r="D45" s="68"/>
      <c r="E45" s="68"/>
      <c r="F45" s="68"/>
      <c r="G45" s="125"/>
      <c r="H45" s="68"/>
      <c r="I45" s="68"/>
      <c r="J45" s="68"/>
    </row>
    <row r="46" spans="1:10" ht="31.5" customHeight="1" thickBot="1">
      <c r="A46" s="68"/>
      <c r="B46" s="248" t="s">
        <v>106</v>
      </c>
      <c r="C46" s="249"/>
      <c r="D46" s="249"/>
      <c r="E46" s="249"/>
      <c r="F46" s="249"/>
      <c r="G46" s="249"/>
      <c r="H46" s="249"/>
      <c r="I46" s="250"/>
      <c r="J46" s="68"/>
    </row>
    <row r="47" spans="1:10" ht="31.5" customHeight="1" thickBot="1">
      <c r="A47" s="68"/>
      <c r="B47" s="233" t="s">
        <v>107</v>
      </c>
      <c r="C47" s="234"/>
      <c r="D47" s="126" t="s">
        <v>108</v>
      </c>
      <c r="E47" s="68"/>
      <c r="F47" s="68"/>
      <c r="G47" s="68"/>
      <c r="H47" s="125"/>
      <c r="I47" s="68"/>
      <c r="J47" s="68"/>
    </row>
    <row r="48" spans="1:10" ht="31.5" customHeight="1">
      <c r="A48" s="68"/>
      <c r="B48" s="225" t="s">
        <v>93</v>
      </c>
      <c r="C48" s="226"/>
      <c r="D48" s="127" t="e">
        <f>+AVERAGE(E33,E24)</f>
        <v>#DIV/0!</v>
      </c>
      <c r="E48" s="68"/>
      <c r="F48" s="227" t="s">
        <v>109</v>
      </c>
      <c r="G48" s="228"/>
      <c r="H48" s="128" t="e">
        <f>+(0.34848*D50-0.009024*D49*EXP(0.0612*D48))/(273.15+D48)</f>
        <v>#DIV/0!</v>
      </c>
      <c r="I48" s="129" t="s">
        <v>110</v>
      </c>
      <c r="J48" s="68"/>
    </row>
    <row r="49" spans="1:10" ht="31.5" customHeight="1" thickBot="1">
      <c r="A49" s="68"/>
      <c r="B49" s="225" t="s">
        <v>94</v>
      </c>
      <c r="C49" s="226"/>
      <c r="D49" s="127" t="e">
        <f>+AVERAGE(H33,H24)</f>
        <v>#DIV/0!</v>
      </c>
      <c r="E49" s="68"/>
      <c r="F49" s="229" t="s">
        <v>111</v>
      </c>
      <c r="G49" s="230"/>
      <c r="H49" s="130" t="e">
        <f>+H48*((0.001)^2+(0.0001*I20/2)^2+(-0.0034*D20/2)^2+(-0.1*G20/2)^2)^0.5</f>
        <v>#DIV/0!</v>
      </c>
      <c r="I49" s="131" t="s">
        <v>110</v>
      </c>
      <c r="J49" s="68"/>
    </row>
    <row r="50" spans="1:10" ht="31.5" customHeight="1" thickBot="1">
      <c r="A50" s="68"/>
      <c r="B50" s="231" t="s">
        <v>27</v>
      </c>
      <c r="C50" s="232"/>
      <c r="D50" s="132" t="e">
        <f>+AVERAGE(J33,J24)</f>
        <v>#DIV/0!</v>
      </c>
      <c r="E50" s="68"/>
      <c r="F50" s="227" t="s">
        <v>112</v>
      </c>
      <c r="G50" s="228"/>
      <c r="H50" s="130">
        <v>1.2</v>
      </c>
      <c r="I50" s="131" t="s">
        <v>110</v>
      </c>
      <c r="J50" s="68"/>
    </row>
    <row r="51" spans="1:10" s="194" customFormat="1" ht="15" customHeight="1" thickBot="1">
      <c r="A51" s="68"/>
      <c r="B51" s="157"/>
      <c r="C51" s="157"/>
      <c r="D51" s="157"/>
      <c r="E51" s="157"/>
      <c r="F51" s="157"/>
      <c r="G51" s="157"/>
      <c r="H51" s="157"/>
      <c r="I51" s="157"/>
      <c r="J51" s="68"/>
    </row>
    <row r="52" spans="1:10" ht="31.5" customHeight="1">
      <c r="A52" s="68"/>
      <c r="B52" s="213" t="s">
        <v>113</v>
      </c>
      <c r="C52" s="214"/>
      <c r="D52" s="214"/>
      <c r="E52" s="214"/>
      <c r="F52" s="214"/>
      <c r="G52" s="214"/>
      <c r="H52" s="214"/>
      <c r="I52" s="215"/>
      <c r="J52" s="86"/>
    </row>
    <row r="53" spans="1:10" ht="31.5" customHeight="1">
      <c r="A53" s="68"/>
      <c r="B53" s="133" t="s">
        <v>114</v>
      </c>
      <c r="C53" s="134"/>
      <c r="D53" s="216" t="s">
        <v>115</v>
      </c>
      <c r="E53" s="216"/>
      <c r="F53" s="133" t="s">
        <v>116</v>
      </c>
      <c r="G53" s="135" t="s">
        <v>117</v>
      </c>
      <c r="H53" s="217" t="s">
        <v>118</v>
      </c>
      <c r="I53" s="217"/>
      <c r="J53" s="68"/>
    </row>
    <row r="54" spans="1:10" ht="31.5" customHeight="1">
      <c r="A54" s="68"/>
      <c r="B54" s="136" t="e">
        <f>+C43</f>
        <v>#DIV/0!</v>
      </c>
      <c r="C54" s="137" t="s">
        <v>1</v>
      </c>
      <c r="D54" s="138">
        <f>+C11+C12/1000</f>
        <v>0</v>
      </c>
      <c r="E54" s="137" t="s">
        <v>1</v>
      </c>
      <c r="F54" s="138" t="e">
        <f>+(H48-H50)*(1/H11-1/C14)</f>
        <v>#DIV/0!</v>
      </c>
      <c r="G54" s="134"/>
      <c r="H54" s="139" t="e">
        <f>+(B54+D54*F54)*1000</f>
        <v>#DIV/0!</v>
      </c>
      <c r="I54" s="108" t="s">
        <v>3</v>
      </c>
      <c r="J54" s="68"/>
    </row>
    <row r="55" spans="1:10" s="194" customFormat="1" ht="1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</row>
    <row r="56" spans="1:10" ht="31.5" customHeight="1">
      <c r="A56" s="218" t="s">
        <v>119</v>
      </c>
      <c r="B56" s="219"/>
      <c r="C56" s="219"/>
      <c r="D56" s="219"/>
      <c r="E56" s="219"/>
      <c r="F56" s="219"/>
      <c r="G56" s="219"/>
      <c r="H56" s="219"/>
      <c r="I56" s="220"/>
      <c r="J56" s="68"/>
    </row>
    <row r="57" spans="1:10" s="194" customFormat="1" ht="15" customHeight="1" thickBot="1">
      <c r="A57" s="68"/>
      <c r="B57" s="68"/>
      <c r="C57" s="68"/>
      <c r="D57" s="68"/>
      <c r="E57" s="68"/>
      <c r="F57" s="68"/>
      <c r="G57" s="68"/>
      <c r="H57" s="68"/>
      <c r="I57" s="68"/>
      <c r="J57" s="68"/>
    </row>
    <row r="58" spans="1:10" ht="31.5" customHeight="1">
      <c r="A58" s="221" t="s">
        <v>107</v>
      </c>
      <c r="B58" s="222"/>
      <c r="C58" s="223" t="s">
        <v>120</v>
      </c>
      <c r="D58" s="224"/>
      <c r="E58" s="140"/>
      <c r="F58" s="68"/>
      <c r="G58" s="68"/>
      <c r="H58" s="68"/>
      <c r="I58" s="68"/>
      <c r="J58" s="68"/>
    </row>
    <row r="59" spans="1:10" ht="31.5" customHeight="1">
      <c r="A59" s="141" t="s">
        <v>121</v>
      </c>
      <c r="B59" s="142"/>
      <c r="C59" s="143" t="e">
        <f>+C44/B26^0.5*1000</f>
        <v>#DIV/0!</v>
      </c>
      <c r="D59" s="200" t="s">
        <v>3</v>
      </c>
      <c r="E59" s="144"/>
      <c r="F59" s="144"/>
      <c r="G59" s="68"/>
      <c r="H59" s="68"/>
      <c r="I59" s="68"/>
      <c r="J59" s="68"/>
    </row>
    <row r="60" spans="1:10" ht="31.5" customHeight="1">
      <c r="A60" s="145" t="s">
        <v>122</v>
      </c>
      <c r="B60" s="146" t="s">
        <v>123</v>
      </c>
      <c r="C60" s="147">
        <f>+C13/2</f>
        <v>0</v>
      </c>
      <c r="D60" s="201" t="s">
        <v>3</v>
      </c>
      <c r="E60" s="144"/>
      <c r="F60" s="144"/>
      <c r="G60" s="68"/>
      <c r="H60" s="68"/>
      <c r="I60" s="68"/>
      <c r="J60" s="68"/>
    </row>
    <row r="61" spans="1:10" ht="31.5" customHeight="1">
      <c r="A61" s="148" t="s">
        <v>124</v>
      </c>
      <c r="B61" s="149"/>
      <c r="C61" s="150">
        <f>+C13/3^0.5</f>
        <v>0</v>
      </c>
      <c r="D61" s="201" t="s">
        <v>3</v>
      </c>
      <c r="E61" s="144"/>
      <c r="F61" s="144"/>
      <c r="G61" s="68"/>
      <c r="H61" s="68"/>
      <c r="I61" s="68"/>
      <c r="J61" s="68"/>
    </row>
    <row r="62" spans="1:10" ht="31.5" customHeight="1">
      <c r="A62" s="151" t="s">
        <v>125</v>
      </c>
      <c r="B62" s="152"/>
      <c r="C62" s="153">
        <f>+SQRT(SUMSQ(C60:C61))</f>
        <v>0</v>
      </c>
      <c r="D62" s="200" t="s">
        <v>3</v>
      </c>
      <c r="E62" s="144"/>
      <c r="F62" s="144"/>
      <c r="G62" s="68"/>
      <c r="H62" s="68"/>
      <c r="I62" s="68"/>
      <c r="J62" s="68"/>
    </row>
    <row r="63" spans="1:10" ht="31.5" customHeight="1">
      <c r="A63" s="145" t="s">
        <v>126</v>
      </c>
      <c r="B63" s="146"/>
      <c r="C63" s="150" t="e">
        <f>+H49</f>
        <v>#DIV/0!</v>
      </c>
      <c r="D63" s="201" t="s">
        <v>110</v>
      </c>
      <c r="E63" s="68"/>
      <c r="F63" s="68"/>
      <c r="G63" s="68"/>
      <c r="H63" s="68"/>
      <c r="I63" s="68"/>
      <c r="J63" s="68"/>
    </row>
    <row r="64" spans="1:10" ht="31.5" customHeight="1">
      <c r="A64" s="145" t="s">
        <v>127</v>
      </c>
      <c r="B64" s="146"/>
      <c r="C64" s="154">
        <f>+H12/2</f>
        <v>0</v>
      </c>
      <c r="D64" s="201" t="s">
        <v>110</v>
      </c>
      <c r="E64" s="68"/>
      <c r="F64" s="68"/>
      <c r="G64" s="68"/>
      <c r="H64" s="68"/>
      <c r="I64" s="68"/>
      <c r="J64" s="68"/>
    </row>
    <row r="65" spans="1:10" ht="31.5" customHeight="1" thickBot="1">
      <c r="A65" s="145" t="s">
        <v>128</v>
      </c>
      <c r="B65" s="146"/>
      <c r="C65" s="154">
        <f>+C15/2</f>
        <v>0</v>
      </c>
      <c r="D65" s="201" t="s">
        <v>110</v>
      </c>
      <c r="E65" s="68"/>
      <c r="F65" s="68"/>
      <c r="G65" s="68"/>
      <c r="H65" s="68"/>
      <c r="I65" s="68"/>
      <c r="J65" s="68"/>
    </row>
    <row r="66" spans="1:10" ht="31.5" customHeight="1" thickTop="1">
      <c r="A66" s="151" t="s">
        <v>129</v>
      </c>
      <c r="B66" s="152"/>
      <c r="C66" s="153" t="e">
        <f>+SQRT(ABS(((C11/1000+C12/1000000)*(C14-H11)/(C14*H11)*C63)^2+((C11/1000+C12/1000000)*(H48-H50))^2*C64^2/H11^4+(C11/1000+C12/1000000)^2*(H48-H50)*((H48-H50)-2*(C16-H50))*C65^2/C14^4))*1000000</f>
        <v>#DIV/0!</v>
      </c>
      <c r="D66" s="200" t="s">
        <v>3</v>
      </c>
      <c r="E66" s="144"/>
      <c r="F66" s="202" t="s">
        <v>130</v>
      </c>
      <c r="G66" s="203"/>
      <c r="H66" s="155" t="e">
        <f>+SQRT(SUMSQ(C59,C62,C66,C67))</f>
        <v>#DIV/0!</v>
      </c>
      <c r="I66" s="156" t="s">
        <v>3</v>
      </c>
      <c r="J66" s="68"/>
    </row>
    <row r="67" spans="1:10" ht="31.5" customHeight="1" thickBot="1">
      <c r="A67" s="187" t="s">
        <v>131</v>
      </c>
      <c r="B67" s="188"/>
      <c r="C67" s="130">
        <f>+(H16/2/3^0.5)*2^0.5*1000</f>
        <v>0</v>
      </c>
      <c r="D67" s="131" t="s">
        <v>3</v>
      </c>
      <c r="E67" s="144"/>
      <c r="F67" s="204" t="s">
        <v>132</v>
      </c>
      <c r="G67" s="205"/>
      <c r="H67" s="189" t="e">
        <f>+H66*2</f>
        <v>#DIV/0!</v>
      </c>
      <c r="I67" s="190" t="s">
        <v>3</v>
      </c>
      <c r="J67" s="68"/>
    </row>
    <row r="68" spans="1:10" s="194" customFormat="1" ht="15" customHeight="1" thickBot="1">
      <c r="A68" s="192"/>
      <c r="B68" s="192"/>
      <c r="C68" s="192"/>
      <c r="D68" s="192"/>
      <c r="E68" s="68"/>
      <c r="F68" s="192"/>
      <c r="G68" s="192"/>
      <c r="H68" s="192"/>
      <c r="I68" s="192"/>
      <c r="J68" s="68"/>
    </row>
    <row r="69" spans="1:10" ht="31.5" customHeight="1">
      <c r="A69" s="68"/>
      <c r="B69" s="68"/>
      <c r="C69" s="206" t="s">
        <v>133</v>
      </c>
      <c r="D69" s="207"/>
      <c r="E69" s="207"/>
      <c r="F69" s="207"/>
      <c r="G69" s="208"/>
      <c r="H69" s="68"/>
      <c r="I69" s="68"/>
      <c r="J69" s="68"/>
    </row>
    <row r="70" spans="1:10" ht="31.5" customHeight="1">
      <c r="A70" s="68"/>
      <c r="B70" s="68"/>
      <c r="C70" s="209" t="s">
        <v>134</v>
      </c>
      <c r="D70" s="210"/>
      <c r="E70" s="191"/>
      <c r="F70" s="211" t="s">
        <v>135</v>
      </c>
      <c r="G70" s="212"/>
      <c r="H70" s="68"/>
      <c r="I70" s="68"/>
      <c r="J70" s="68"/>
    </row>
    <row r="71" spans="1:10" ht="31.5" customHeight="1" thickBot="1">
      <c r="A71" s="68"/>
      <c r="B71" s="68"/>
      <c r="C71" s="195" t="e">
        <f>+C11+C12+H54/1000</f>
        <v>#DIV/0!</v>
      </c>
      <c r="D71" s="196">
        <f>+D11</f>
        <v>0</v>
      </c>
      <c r="E71" s="197" t="s">
        <v>136</v>
      </c>
      <c r="F71" s="198" t="e">
        <f>+H67</f>
        <v>#DIV/0!</v>
      </c>
      <c r="G71" s="199" t="str">
        <f>+I67</f>
        <v>mg</v>
      </c>
      <c r="H71" s="68"/>
      <c r="I71" s="68"/>
      <c r="J71" s="68"/>
    </row>
    <row r="72" spans="1:10" ht="31.5" customHeight="1">
      <c r="A72" s="86"/>
      <c r="B72" s="68"/>
      <c r="C72" s="68"/>
      <c r="D72" s="68"/>
      <c r="E72" s="68"/>
      <c r="F72" s="68"/>
      <c r="G72" s="68"/>
      <c r="H72" s="68"/>
      <c r="I72" s="68"/>
      <c r="J72" s="68"/>
    </row>
    <row r="73" spans="1:10" ht="31.5" customHeight="1">
      <c r="A73" s="86"/>
      <c r="B73" s="68"/>
      <c r="C73" s="68"/>
      <c r="D73" s="68"/>
      <c r="E73" s="68"/>
      <c r="F73" s="68"/>
      <c r="G73" s="68"/>
      <c r="H73" s="68"/>
      <c r="I73" s="68"/>
      <c r="J73" s="68"/>
    </row>
    <row r="74" spans="1:10" ht="31.5" customHeight="1">
      <c r="A74" s="86"/>
      <c r="B74" s="68"/>
      <c r="C74" s="68"/>
      <c r="D74" s="68"/>
      <c r="E74" s="68"/>
      <c r="F74" s="68"/>
      <c r="G74" s="68"/>
      <c r="H74" s="68"/>
      <c r="I74" s="68"/>
      <c r="J74" s="68"/>
    </row>
    <row r="75" spans="1:10" ht="31.5" customHeight="1">
      <c r="A75" s="86"/>
      <c r="B75" s="68"/>
      <c r="C75" s="68"/>
      <c r="D75" s="68"/>
      <c r="E75" s="68"/>
      <c r="F75" s="68"/>
      <c r="G75" s="68"/>
      <c r="H75" s="68"/>
      <c r="I75" s="68"/>
      <c r="J75" s="68"/>
    </row>
    <row r="76" spans="1:10" ht="31.5" customHeight="1">
      <c r="A76" s="86"/>
      <c r="B76" s="68"/>
      <c r="C76" s="68"/>
      <c r="D76" s="68"/>
      <c r="E76" s="68"/>
      <c r="F76" s="68"/>
      <c r="G76" s="68"/>
      <c r="H76" s="68"/>
      <c r="I76" s="68"/>
      <c r="J76" s="68"/>
    </row>
    <row r="77" spans="1:10" ht="31.5" customHeight="1">
      <c r="A77" s="86"/>
      <c r="B77" s="68"/>
      <c r="C77" s="68"/>
      <c r="D77" s="68"/>
      <c r="E77" s="68"/>
      <c r="F77" s="68"/>
      <c r="G77" s="68"/>
      <c r="H77" s="68"/>
      <c r="I77" s="68"/>
      <c r="J77" s="68"/>
    </row>
    <row r="78" spans="1:10" ht="31.5" customHeight="1">
      <c r="A78" s="86"/>
      <c r="B78" s="68"/>
      <c r="C78" s="68"/>
      <c r="D78" s="68"/>
      <c r="E78" s="68"/>
      <c r="F78" s="68"/>
      <c r="G78" s="68"/>
      <c r="H78" s="68"/>
      <c r="I78" s="68"/>
      <c r="J78" s="68"/>
    </row>
    <row r="79" spans="1:10" ht="31.5" customHeight="1">
      <c r="A79" s="86"/>
      <c r="B79" s="68"/>
      <c r="C79" s="68"/>
      <c r="D79" s="68"/>
      <c r="E79" s="68"/>
      <c r="F79" s="68"/>
      <c r="G79" s="68"/>
      <c r="H79" s="68"/>
      <c r="I79" s="68"/>
      <c r="J79" s="68"/>
    </row>
    <row r="80" spans="1:10" ht="31.5" customHeight="1">
      <c r="A80" s="86"/>
      <c r="B80" s="68"/>
      <c r="C80" s="68"/>
      <c r="D80" s="68"/>
      <c r="E80" s="68"/>
      <c r="F80" s="68"/>
      <c r="G80" s="68"/>
      <c r="H80" s="68"/>
      <c r="I80" s="68"/>
      <c r="J80" s="68"/>
    </row>
    <row r="81" spans="1:10" ht="31.5" customHeight="1">
      <c r="A81" s="86"/>
      <c r="B81" s="68"/>
      <c r="C81" s="68"/>
      <c r="D81" s="68"/>
      <c r="E81" s="68"/>
      <c r="F81" s="68"/>
      <c r="G81" s="68"/>
      <c r="H81" s="68"/>
      <c r="I81" s="68"/>
      <c r="J81" s="68"/>
    </row>
    <row r="82" spans="1:10" ht="31.5" customHeight="1">
      <c r="A82" s="86"/>
      <c r="B82" s="68"/>
      <c r="C82" s="68"/>
      <c r="D82" s="68"/>
      <c r="E82" s="68"/>
      <c r="F82" s="68"/>
      <c r="G82" s="68"/>
      <c r="H82" s="68"/>
      <c r="I82" s="68"/>
      <c r="J82" s="68"/>
    </row>
    <row r="83" spans="1:10" ht="31.5" customHeight="1">
      <c r="A83" s="86"/>
      <c r="B83" s="68"/>
      <c r="C83" s="68"/>
      <c r="D83" s="68"/>
      <c r="E83" s="68"/>
      <c r="F83" s="68"/>
      <c r="G83" s="68"/>
      <c r="H83" s="68"/>
      <c r="I83" s="68"/>
      <c r="J83" s="68"/>
    </row>
  </sheetData>
  <sheetProtection password="8D5E" sheet="1" objects="1" scenarios="1"/>
  <mergeCells count="49">
    <mergeCell ref="A15:B15"/>
    <mergeCell ref="A1:B1"/>
    <mergeCell ref="C1:J1"/>
    <mergeCell ref="A7:D7"/>
    <mergeCell ref="F7:I7"/>
    <mergeCell ref="F10:G10"/>
    <mergeCell ref="A11:B11"/>
    <mergeCell ref="F11:G11"/>
    <mergeCell ref="A12:B12"/>
    <mergeCell ref="F12:G12"/>
    <mergeCell ref="A13:B13"/>
    <mergeCell ref="A14:B14"/>
    <mergeCell ref="F14:I14"/>
    <mergeCell ref="A2:J2"/>
    <mergeCell ref="A16:B16"/>
    <mergeCell ref="F16:G16"/>
    <mergeCell ref="A18:I18"/>
    <mergeCell ref="F19:G19"/>
    <mergeCell ref="A20:B20"/>
    <mergeCell ref="E20:F20"/>
    <mergeCell ref="B47:C47"/>
    <mergeCell ref="A22:J22"/>
    <mergeCell ref="C24:D24"/>
    <mergeCell ref="F24:G24"/>
    <mergeCell ref="C26:H26"/>
    <mergeCell ref="A27:B27"/>
    <mergeCell ref="A28:A31"/>
    <mergeCell ref="C33:D33"/>
    <mergeCell ref="F33:G33"/>
    <mergeCell ref="A36:J36"/>
    <mergeCell ref="B38:H38"/>
    <mergeCell ref="B46:I46"/>
    <mergeCell ref="B48:C48"/>
    <mergeCell ref="F48:G48"/>
    <mergeCell ref="B49:C49"/>
    <mergeCell ref="F49:G49"/>
    <mergeCell ref="B50:C50"/>
    <mergeCell ref="F50:G50"/>
    <mergeCell ref="B52:I52"/>
    <mergeCell ref="D53:E53"/>
    <mergeCell ref="H53:I53"/>
    <mergeCell ref="A56:I56"/>
    <mergeCell ref="A58:B58"/>
    <mergeCell ref="C58:D58"/>
    <mergeCell ref="F66:G66"/>
    <mergeCell ref="F67:G67"/>
    <mergeCell ref="C69:G69"/>
    <mergeCell ref="C70:D70"/>
    <mergeCell ref="F70:G70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horizontalDpi="4294967293" r:id="rId1"/>
  <headerFooter>
    <oddHeader xml:space="preserve">&amp;C
&amp;16   
</oddHeader>
    <oddFooter>&amp;RRT03-F13Vr.0(2016-09-21)</oddFooter>
  </headerFooter>
  <rowBreaks count="2" manualBreakCount="2">
    <brk id="44" max="9" man="1"/>
    <brk id="7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23"/>
  <sheetViews>
    <sheetView showGridLines="0" zoomScaleNormal="100" workbookViewId="0">
      <selection activeCell="D17" sqref="D17:E17"/>
    </sheetView>
  </sheetViews>
  <sheetFormatPr baseColWidth="10" defaultRowHeight="15"/>
  <cols>
    <col min="1" max="1" width="5.7109375" customWidth="1"/>
    <col min="2" max="2" width="10" customWidth="1"/>
    <col min="3" max="3" width="10.42578125" customWidth="1"/>
    <col min="4" max="4" width="8.7109375" customWidth="1"/>
    <col min="5" max="5" width="10.7109375" customWidth="1"/>
    <col min="6" max="6" width="7.5703125" customWidth="1"/>
    <col min="7" max="8" width="8.42578125" customWidth="1"/>
    <col min="9" max="9" width="7.5703125" customWidth="1"/>
    <col min="10" max="10" width="9.42578125" customWidth="1"/>
  </cols>
  <sheetData>
    <row r="4" spans="1:10" ht="15.75" thickBot="1"/>
    <row r="5" spans="1:10" ht="5.25" customHeight="1" thickTop="1" thickBot="1">
      <c r="A5" s="26"/>
      <c r="B5" s="27"/>
      <c r="C5" s="27"/>
      <c r="D5" s="27"/>
      <c r="E5" s="27"/>
      <c r="F5" s="27"/>
      <c r="G5" s="28"/>
      <c r="H5" s="18"/>
      <c r="I5" s="18"/>
      <c r="J5" s="18"/>
    </row>
    <row r="6" spans="1:10" ht="15.75" thickTop="1">
      <c r="A6" s="269" t="s">
        <v>15</v>
      </c>
      <c r="B6" s="269"/>
      <c r="C6" s="269"/>
      <c r="D6" s="159"/>
      <c r="E6" s="159"/>
      <c r="F6" s="159"/>
      <c r="G6" s="160"/>
      <c r="H6" s="160"/>
      <c r="I6" s="160"/>
      <c r="J6" s="160"/>
    </row>
    <row r="7" spans="1:10">
      <c r="A7" s="161"/>
      <c r="B7" s="159"/>
      <c r="C7" s="159"/>
      <c r="D7" s="159"/>
      <c r="E7" s="159"/>
      <c r="F7" s="159"/>
      <c r="G7" s="160"/>
      <c r="H7" s="160"/>
      <c r="I7" s="160"/>
      <c r="J7" s="160"/>
    </row>
    <row r="8" spans="1:10" ht="15" customHeight="1">
      <c r="A8" s="264" t="s">
        <v>16</v>
      </c>
      <c r="B8" s="264"/>
      <c r="C8" s="160"/>
      <c r="D8" s="263">
        <f>'RT03-F13'!G3</f>
        <v>0</v>
      </c>
      <c r="E8" s="263"/>
      <c r="F8" s="263"/>
      <c r="G8" s="263"/>
      <c r="H8" s="160"/>
      <c r="I8" s="160"/>
      <c r="J8" s="160"/>
    </row>
    <row r="9" spans="1:10">
      <c r="A9" s="264" t="s">
        <v>17</v>
      </c>
      <c r="B9" s="264"/>
      <c r="C9" s="162"/>
      <c r="D9" s="263">
        <f>'RT03-F13'!I3</f>
        <v>0</v>
      </c>
      <c r="E9" s="264"/>
      <c r="F9" s="264"/>
      <c r="G9" s="160"/>
      <c r="H9" s="160"/>
      <c r="I9" s="160"/>
      <c r="J9" s="160"/>
    </row>
    <row r="10" spans="1:10" ht="25.5" customHeight="1">
      <c r="A10" s="264" t="s">
        <v>18</v>
      </c>
      <c r="B10" s="264"/>
      <c r="C10" s="160"/>
      <c r="D10" s="263">
        <f>'RT03-F13'!B3</f>
        <v>0</v>
      </c>
      <c r="E10" s="264"/>
      <c r="F10" s="159"/>
      <c r="G10" s="160"/>
      <c r="H10" s="160"/>
      <c r="I10" s="160"/>
      <c r="J10" s="160"/>
    </row>
    <row r="11" spans="1:10" ht="15" customHeight="1">
      <c r="A11" s="269" t="s">
        <v>49</v>
      </c>
      <c r="B11" s="269"/>
      <c r="C11" s="269"/>
      <c r="D11" s="269"/>
      <c r="E11" s="269"/>
      <c r="F11" s="159"/>
      <c r="G11" s="160"/>
      <c r="H11" s="160"/>
      <c r="I11" s="160"/>
      <c r="J11" s="160"/>
    </row>
    <row r="12" spans="1:10" ht="15" customHeight="1">
      <c r="A12" s="264" t="s">
        <v>67</v>
      </c>
      <c r="B12" s="264"/>
      <c r="C12" s="264"/>
      <c r="D12" s="163">
        <f>'RT03-F13'!H10</f>
        <v>0</v>
      </c>
      <c r="E12" s="163">
        <f>'RT03-F13'!I10</f>
        <v>0</v>
      </c>
      <c r="F12" s="163"/>
      <c r="G12" s="163"/>
      <c r="H12" s="160"/>
      <c r="I12" s="160"/>
      <c r="J12" s="160"/>
    </row>
    <row r="13" spans="1:10" ht="15" customHeight="1">
      <c r="A13" s="264" t="s">
        <v>29</v>
      </c>
      <c r="B13" s="264"/>
      <c r="C13" s="264"/>
      <c r="D13" s="270">
        <f>'RT03-F13'!I8</f>
        <v>0</v>
      </c>
      <c r="E13" s="270"/>
      <c r="F13" s="270"/>
      <c r="G13" s="270"/>
      <c r="H13" s="160"/>
      <c r="I13" s="160"/>
      <c r="J13" s="160"/>
    </row>
    <row r="14" spans="1:10" ht="15" customHeight="1">
      <c r="A14" s="264" t="s">
        <v>20</v>
      </c>
      <c r="B14" s="264"/>
      <c r="C14" s="264"/>
      <c r="D14" s="270">
        <f>'RT03-F13'!G9</f>
        <v>0</v>
      </c>
      <c r="E14" s="270"/>
      <c r="F14" s="270"/>
      <c r="G14" s="270"/>
      <c r="H14" s="160"/>
      <c r="I14" s="160"/>
      <c r="J14" s="160"/>
    </row>
    <row r="15" spans="1:10" ht="15" customHeight="1">
      <c r="A15" s="264" t="s">
        <v>30</v>
      </c>
      <c r="B15" s="264"/>
      <c r="C15" s="264"/>
      <c r="D15" s="270">
        <f>'RT03-F13'!I9</f>
        <v>0</v>
      </c>
      <c r="E15" s="270"/>
      <c r="F15" s="270"/>
      <c r="G15" s="270"/>
      <c r="H15" s="160"/>
      <c r="I15" s="160"/>
      <c r="J15" s="160"/>
    </row>
    <row r="16" spans="1:10" ht="15" customHeight="1">
      <c r="A16" s="264" t="s">
        <v>31</v>
      </c>
      <c r="B16" s="264"/>
      <c r="C16" s="264"/>
      <c r="D16" s="270">
        <f>'RT03-F13'!G8</f>
        <v>0</v>
      </c>
      <c r="E16" s="270"/>
      <c r="F16" s="270"/>
      <c r="G16" s="270"/>
      <c r="H16" s="160"/>
      <c r="I16" s="160"/>
      <c r="J16" s="160"/>
    </row>
    <row r="17" spans="1:10" ht="21.75" customHeight="1">
      <c r="A17" s="264" t="s">
        <v>19</v>
      </c>
      <c r="B17" s="264"/>
      <c r="C17" s="264"/>
      <c r="D17" s="266">
        <f>'RT03-F13'!D3</f>
        <v>0</v>
      </c>
      <c r="E17" s="266"/>
      <c r="F17" s="267" t="s">
        <v>21</v>
      </c>
      <c r="G17" s="267"/>
      <c r="H17" s="268">
        <f>'RT03-F13'!D5</f>
        <v>0</v>
      </c>
      <c r="I17" s="268"/>
      <c r="J17" s="164"/>
    </row>
    <row r="18" spans="1:10" ht="15" customHeight="1">
      <c r="A18" s="42"/>
      <c r="B18" s="42"/>
      <c r="C18" s="42"/>
      <c r="D18" s="165"/>
      <c r="E18" s="165"/>
      <c r="F18" s="42"/>
      <c r="G18" s="42"/>
      <c r="H18" s="42"/>
      <c r="I18" s="164"/>
      <c r="J18" s="160"/>
    </row>
    <row r="19" spans="1:10" ht="15" customHeight="1">
      <c r="A19" s="264" t="s">
        <v>32</v>
      </c>
      <c r="B19" s="264"/>
      <c r="C19" s="264"/>
      <c r="D19" s="264"/>
      <c r="E19" s="264"/>
      <c r="F19" s="264"/>
      <c r="G19" s="166">
        <f>'RT03-F13'!I5</f>
        <v>0</v>
      </c>
      <c r="H19" s="160"/>
      <c r="I19" s="160"/>
      <c r="J19" s="160"/>
    </row>
    <row r="20" spans="1:10" ht="10.5" customHeight="1">
      <c r="A20" s="160"/>
      <c r="B20" s="160"/>
      <c r="C20" s="160"/>
      <c r="D20" s="160"/>
      <c r="E20" s="160"/>
      <c r="F20" s="161"/>
      <c r="G20" s="161"/>
      <c r="H20" s="160"/>
      <c r="I20" s="160"/>
      <c r="J20" s="160"/>
    </row>
    <row r="21" spans="1:10" ht="15" customHeight="1">
      <c r="A21" s="277" t="s">
        <v>50</v>
      </c>
      <c r="B21" s="277"/>
      <c r="C21" s="277"/>
      <c r="D21" s="277"/>
      <c r="E21" s="277" t="s">
        <v>64</v>
      </c>
      <c r="F21" s="277"/>
      <c r="G21" s="277"/>
      <c r="H21" s="277"/>
      <c r="I21" s="277"/>
      <c r="J21" s="277"/>
    </row>
    <row r="22" spans="1:10" ht="9.75" customHeight="1">
      <c r="A22" s="160"/>
      <c r="B22" s="160"/>
      <c r="C22" s="160"/>
      <c r="D22" s="160"/>
      <c r="E22" s="160"/>
      <c r="F22" s="161"/>
      <c r="G22" s="161"/>
      <c r="H22" s="160"/>
      <c r="I22" s="160"/>
      <c r="J22" s="160"/>
    </row>
    <row r="23" spans="1:10" ht="16.5" customHeight="1">
      <c r="A23" s="2" t="s">
        <v>138</v>
      </c>
      <c r="B23" s="167"/>
      <c r="C23" s="167"/>
      <c r="D23" s="167"/>
      <c r="E23" s="160"/>
      <c r="F23" s="35"/>
      <c r="G23" s="159"/>
      <c r="H23" s="160"/>
      <c r="I23" s="160"/>
      <c r="J23" s="160"/>
    </row>
    <row r="24" spans="1:10" ht="34.5" customHeight="1">
      <c r="A24" s="270" t="s">
        <v>66</v>
      </c>
      <c r="B24" s="270"/>
      <c r="C24" s="270"/>
      <c r="D24" s="270"/>
      <c r="E24" s="270"/>
      <c r="F24" s="270"/>
      <c r="G24" s="270"/>
      <c r="H24" s="270"/>
      <c r="I24" s="270"/>
      <c r="J24" s="161"/>
    </row>
    <row r="25" spans="1:10" ht="24" customHeight="1">
      <c r="A25" s="2" t="s">
        <v>33</v>
      </c>
      <c r="B25" s="2"/>
      <c r="C25" s="2"/>
      <c r="D25" s="2"/>
      <c r="E25" s="2"/>
      <c r="F25" s="161"/>
      <c r="G25" s="161"/>
      <c r="H25" s="160"/>
      <c r="I25" s="160"/>
      <c r="J25" s="160"/>
    </row>
    <row r="26" spans="1:10" ht="24" customHeight="1">
      <c r="A26" s="168" t="s">
        <v>46</v>
      </c>
      <c r="B26" s="168"/>
      <c r="C26" s="168"/>
      <c r="D26" s="168"/>
      <c r="E26" s="168"/>
      <c r="F26" s="168"/>
      <c r="G26" s="168"/>
      <c r="H26" s="160"/>
      <c r="I26" s="160"/>
      <c r="J26" s="160"/>
    </row>
    <row r="27" spans="1:10" ht="19.5" customHeight="1">
      <c r="A27" s="2" t="s">
        <v>142</v>
      </c>
      <c r="B27" s="42"/>
      <c r="C27" s="42"/>
      <c r="D27" s="160"/>
      <c r="E27" s="160"/>
      <c r="F27" s="160"/>
      <c r="G27" s="159"/>
      <c r="H27" s="160"/>
      <c r="I27" s="160"/>
      <c r="J27" s="160"/>
    </row>
    <row r="28" spans="1:10" ht="30.75" customHeight="1">
      <c r="A28" s="265" t="s">
        <v>65</v>
      </c>
      <c r="B28" s="265"/>
      <c r="C28" s="265"/>
      <c r="D28" s="265"/>
      <c r="E28" s="265"/>
      <c r="F28" s="265"/>
      <c r="G28" s="265"/>
      <c r="H28" s="265"/>
      <c r="I28" s="265"/>
      <c r="J28" s="265"/>
    </row>
    <row r="29" spans="1:10" ht="14.25" customHeight="1">
      <c r="A29" s="169"/>
      <c r="B29" s="169"/>
      <c r="C29" s="169"/>
      <c r="D29" s="169"/>
      <c r="E29" s="169"/>
      <c r="F29" s="169"/>
      <c r="G29" s="169"/>
      <c r="H29" s="160"/>
      <c r="I29" s="160"/>
      <c r="J29" s="160"/>
    </row>
    <row r="30" spans="1:10" ht="20.25" customHeight="1">
      <c r="A30" s="289" t="s">
        <v>34</v>
      </c>
      <c r="B30" s="289"/>
      <c r="C30" s="289"/>
      <c r="D30" s="289"/>
      <c r="E30" s="289"/>
      <c r="F30" s="289"/>
      <c r="G30" s="289"/>
      <c r="H30" s="160"/>
      <c r="I30" s="160"/>
      <c r="J30" s="160"/>
    </row>
    <row r="31" spans="1:10" ht="18.75" customHeight="1">
      <c r="A31" s="289" t="s">
        <v>63</v>
      </c>
      <c r="B31" s="289"/>
      <c r="C31" s="289"/>
      <c r="D31" s="289"/>
      <c r="E31" s="289"/>
      <c r="F31" s="289"/>
      <c r="G31" s="289"/>
      <c r="H31" s="160"/>
      <c r="I31" s="160"/>
      <c r="J31" s="160"/>
    </row>
    <row r="32" spans="1:10">
      <c r="A32" s="290" t="s">
        <v>139</v>
      </c>
      <c r="B32" s="290"/>
      <c r="C32" s="290"/>
      <c r="D32" s="290"/>
      <c r="E32" s="290"/>
      <c r="F32" s="290"/>
      <c r="G32" s="290"/>
      <c r="H32" s="160"/>
      <c r="I32" s="160"/>
      <c r="J32" s="160"/>
    </row>
    <row r="33" spans="1:10" ht="9" customHeight="1">
      <c r="A33" s="168" t="s">
        <v>5</v>
      </c>
      <c r="B33" s="160"/>
      <c r="C33" s="160"/>
      <c r="D33" s="160"/>
      <c r="E33" s="160"/>
      <c r="F33" s="160"/>
      <c r="G33" s="160"/>
      <c r="H33" s="160"/>
      <c r="I33" s="160"/>
      <c r="J33" s="160"/>
    </row>
    <row r="34" spans="1:10">
      <c r="A34" s="281" t="s">
        <v>143</v>
      </c>
      <c r="B34" s="281"/>
      <c r="C34" s="278" t="s">
        <v>6</v>
      </c>
      <c r="D34" s="278"/>
      <c r="E34" s="278" t="s">
        <v>7</v>
      </c>
      <c r="F34" s="278"/>
      <c r="G34" s="279" t="s">
        <v>35</v>
      </c>
      <c r="H34" s="279"/>
      <c r="I34" s="279"/>
      <c r="J34" s="279"/>
    </row>
    <row r="35" spans="1:10" ht="16.5" customHeight="1">
      <c r="A35" s="281"/>
      <c r="B35" s="281"/>
      <c r="C35" s="278"/>
      <c r="D35" s="278"/>
      <c r="E35" s="278"/>
      <c r="F35" s="278"/>
      <c r="G35" s="278" t="s">
        <v>36</v>
      </c>
      <c r="H35" s="278"/>
      <c r="I35" s="278" t="s">
        <v>37</v>
      </c>
      <c r="J35" s="278"/>
    </row>
    <row r="36" spans="1:10" ht="32.25" customHeight="1">
      <c r="A36" s="39">
        <f>'RT03-F13'!H10</f>
        <v>0</v>
      </c>
      <c r="B36" s="39">
        <f>'RT03-F13'!I10</f>
        <v>0</v>
      </c>
      <c r="C36" s="281" t="s">
        <v>8</v>
      </c>
      <c r="D36" s="281"/>
      <c r="E36" s="281" t="s">
        <v>9</v>
      </c>
      <c r="F36" s="281"/>
      <c r="G36" s="39">
        <f>'RT03-F13'!H11</f>
        <v>0</v>
      </c>
      <c r="H36" s="39">
        <f>'RT03-F13'!I11</f>
        <v>0</v>
      </c>
      <c r="I36" s="39">
        <f>'RT03-F13'!H12</f>
        <v>0</v>
      </c>
      <c r="J36" s="39">
        <f>'RT03-F13'!I12</f>
        <v>0</v>
      </c>
    </row>
    <row r="37" spans="1:10" ht="9.75" customHeight="1" thickBot="1">
      <c r="A37" s="35"/>
      <c r="B37" s="35"/>
      <c r="C37" s="35"/>
      <c r="D37" s="35"/>
      <c r="E37" s="35"/>
      <c r="F37" s="35"/>
      <c r="G37" s="35"/>
      <c r="H37" s="35"/>
      <c r="I37" s="162"/>
      <c r="J37" s="35"/>
    </row>
    <row r="38" spans="1:10" ht="5.25" customHeight="1" thickTop="1" thickBo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</row>
    <row r="39" spans="1:10" ht="6.75" customHeight="1" thickTop="1">
      <c r="A39" s="171"/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0" ht="6" customHeight="1">
      <c r="A40" s="171"/>
      <c r="B40" s="172"/>
      <c r="C40" s="172"/>
      <c r="D40" s="172"/>
      <c r="E40" s="172"/>
      <c r="F40" s="172"/>
      <c r="G40" s="35"/>
      <c r="H40" s="173"/>
      <c r="I40" s="173"/>
      <c r="J40" s="173"/>
    </row>
    <row r="41" spans="1:10" ht="32.2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32.2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32.25" customHeight="1" thickBot="1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5.25" customHeight="1" thickTop="1" thickBot="1">
      <c r="A44" s="170"/>
      <c r="B44" s="174"/>
      <c r="C44" s="174"/>
      <c r="D44" s="174"/>
      <c r="E44" s="174"/>
      <c r="F44" s="174"/>
      <c r="G44" s="175"/>
      <c r="H44" s="176"/>
      <c r="I44" s="176"/>
      <c r="J44" s="176"/>
    </row>
    <row r="45" spans="1:10" ht="11.25" customHeight="1" thickTop="1">
      <c r="A45" s="171"/>
      <c r="B45" s="289"/>
      <c r="C45" s="289"/>
      <c r="D45" s="289"/>
      <c r="E45" s="289"/>
      <c r="F45" s="289"/>
      <c r="G45" s="289"/>
      <c r="H45" s="289"/>
      <c r="I45" s="173"/>
      <c r="J45" s="173"/>
    </row>
    <row r="46" spans="1:10" ht="15" customHeight="1">
      <c r="A46" s="2" t="s">
        <v>40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>
      <c r="A47" s="2"/>
      <c r="B47" s="160"/>
      <c r="C47" s="160"/>
      <c r="D47" s="160"/>
      <c r="E47" s="160"/>
      <c r="F47" s="160"/>
      <c r="G47" s="160"/>
      <c r="H47" s="160"/>
      <c r="I47" s="160"/>
      <c r="J47" s="160"/>
    </row>
    <row r="48" spans="1:10" ht="15" customHeight="1">
      <c r="A48" s="297" t="s">
        <v>53</v>
      </c>
      <c r="B48" s="297"/>
      <c r="C48" s="297"/>
      <c r="D48" s="297"/>
      <c r="E48" s="297"/>
      <c r="F48" s="297"/>
      <c r="G48" s="297"/>
      <c r="H48" s="297"/>
      <c r="I48" s="297"/>
      <c r="J48" s="297"/>
    </row>
    <row r="49" spans="1:10">
      <c r="A49" s="297"/>
      <c r="B49" s="297"/>
      <c r="C49" s="297"/>
      <c r="D49" s="297"/>
      <c r="E49" s="297"/>
      <c r="F49" s="297"/>
      <c r="G49" s="297"/>
      <c r="H49" s="297"/>
      <c r="I49" s="297"/>
      <c r="J49" s="297"/>
    </row>
    <row r="50" spans="1:10">
      <c r="A50" s="297"/>
      <c r="B50" s="297"/>
      <c r="C50" s="297"/>
      <c r="D50" s="297"/>
      <c r="E50" s="297"/>
      <c r="F50" s="297"/>
      <c r="G50" s="297"/>
      <c r="H50" s="297"/>
      <c r="I50" s="297"/>
      <c r="J50" s="297"/>
    </row>
    <row r="51" spans="1:10">
      <c r="A51" s="297"/>
      <c r="B51" s="297"/>
      <c r="C51" s="297"/>
      <c r="D51" s="297"/>
      <c r="E51" s="297"/>
      <c r="F51" s="297"/>
      <c r="G51" s="297"/>
      <c r="H51" s="297"/>
      <c r="I51" s="297"/>
      <c r="J51" s="297"/>
    </row>
    <row r="52" spans="1:10" ht="15.75" thickBot="1">
      <c r="A52" s="1"/>
    </row>
    <row r="53" spans="1:10" ht="3.75" customHeight="1" thickTop="1" thickBot="1">
      <c r="A53" s="17"/>
      <c r="B53" s="18"/>
      <c r="C53" s="18"/>
      <c r="D53" s="22"/>
      <c r="E53" s="22"/>
      <c r="F53" s="22"/>
      <c r="G53" s="22"/>
      <c r="H53" s="22"/>
      <c r="I53" s="22"/>
      <c r="J53" s="22"/>
    </row>
    <row r="54" spans="1:10" ht="9" customHeight="1" thickTop="1" thickBot="1">
      <c r="A54" s="19"/>
      <c r="B54" s="8"/>
      <c r="C54" s="8"/>
      <c r="D54" s="20"/>
      <c r="E54" s="20"/>
      <c r="F54" s="20"/>
      <c r="G54" s="20"/>
      <c r="H54" s="20"/>
      <c r="I54" s="20"/>
      <c r="J54" s="20"/>
    </row>
    <row r="55" spans="1:10" ht="27" customHeight="1" thickBot="1">
      <c r="A55" s="300" t="s">
        <v>41</v>
      </c>
      <c r="B55" s="301"/>
      <c r="C55" s="301"/>
      <c r="D55" s="301"/>
      <c r="E55" s="301"/>
      <c r="F55" s="301"/>
      <c r="G55" s="301"/>
      <c r="H55" s="301"/>
      <c r="I55" s="301"/>
      <c r="J55" s="302"/>
    </row>
    <row r="56" spans="1:10" ht="27" customHeight="1">
      <c r="A56" s="177" t="s">
        <v>75</v>
      </c>
      <c r="B56" s="298" t="s">
        <v>140</v>
      </c>
      <c r="C56" s="299"/>
      <c r="D56" s="177" t="s">
        <v>42</v>
      </c>
      <c r="E56" s="177" t="s">
        <v>29</v>
      </c>
      <c r="F56" s="298" t="s">
        <v>43</v>
      </c>
      <c r="G56" s="299"/>
      <c r="H56" s="298" t="s">
        <v>45</v>
      </c>
      <c r="I56" s="299"/>
      <c r="J56" s="177" t="s">
        <v>68</v>
      </c>
    </row>
    <row r="57" spans="1:10" ht="35.25" customHeight="1">
      <c r="A57" s="178">
        <f>'RT03-F13'!B8</f>
        <v>0</v>
      </c>
      <c r="B57" s="178">
        <f>'RT03-F13'!C11</f>
        <v>0</v>
      </c>
      <c r="C57" s="178">
        <f>'RT03-F13'!D11</f>
        <v>0</v>
      </c>
      <c r="D57" s="179" t="s">
        <v>44</v>
      </c>
      <c r="E57" s="178">
        <f>'RT03-F13'!D8</f>
        <v>0</v>
      </c>
      <c r="F57" s="282">
        <f>'RT03-F13'!B10</f>
        <v>0</v>
      </c>
      <c r="G57" s="283"/>
      <c r="H57" s="295">
        <f>'RT03-F13'!D10</f>
        <v>0</v>
      </c>
      <c r="I57" s="296"/>
      <c r="J57" s="180" t="s">
        <v>141</v>
      </c>
    </row>
    <row r="58" spans="1:10" ht="5.25" customHeight="1" thickBot="1">
      <c r="A58" s="9"/>
      <c r="B58" s="9"/>
      <c r="C58" s="9"/>
      <c r="D58" s="24"/>
      <c r="E58" s="23"/>
      <c r="F58" s="21"/>
      <c r="G58" s="21"/>
      <c r="H58" s="25"/>
      <c r="I58" s="25"/>
      <c r="J58" s="25"/>
    </row>
    <row r="59" spans="1:10" ht="4.5" customHeight="1" thickTop="1" thickBot="1">
      <c r="A59" s="17"/>
      <c r="B59" s="18"/>
      <c r="C59" s="18"/>
      <c r="D59" s="22"/>
      <c r="E59" s="22"/>
      <c r="F59" s="22"/>
      <c r="G59" s="22"/>
      <c r="H59" s="22"/>
      <c r="I59" s="22"/>
      <c r="J59" s="22"/>
    </row>
    <row r="60" spans="1:10" ht="15.75" customHeight="1" thickTop="1">
      <c r="A60" s="19"/>
      <c r="B60" s="8"/>
      <c r="C60" s="8"/>
      <c r="D60" s="8"/>
      <c r="E60" s="8"/>
      <c r="F60" s="8"/>
      <c r="G60" s="8"/>
      <c r="H60" s="8"/>
      <c r="I60" s="38"/>
      <c r="J60" s="8"/>
    </row>
    <row r="61" spans="1:10" ht="29.25" customHeight="1">
      <c r="A61" s="284" t="s">
        <v>39</v>
      </c>
      <c r="B61" s="284"/>
      <c r="C61" s="284"/>
      <c r="D61" s="284"/>
      <c r="E61" s="284"/>
      <c r="F61" s="284"/>
      <c r="G61" s="284"/>
      <c r="H61" s="284"/>
      <c r="I61" s="284"/>
      <c r="J61" s="29"/>
    </row>
    <row r="62" spans="1:10" ht="47.25" customHeight="1">
      <c r="A62" s="265" t="s">
        <v>12</v>
      </c>
      <c r="B62" s="280"/>
      <c r="C62" s="280"/>
      <c r="D62" s="280"/>
      <c r="E62" s="280"/>
      <c r="F62" s="280"/>
      <c r="G62" s="280"/>
      <c r="H62" s="280"/>
      <c r="I62" s="280"/>
      <c r="J62" s="280"/>
    </row>
    <row r="63" spans="1:10" ht="10.5" customHeight="1">
      <c r="A63" s="7"/>
      <c r="B63" s="4"/>
      <c r="C63" s="4"/>
      <c r="D63" s="4"/>
      <c r="E63" s="4"/>
      <c r="F63" s="4"/>
      <c r="G63" s="5"/>
      <c r="H63" s="8"/>
      <c r="I63" s="8"/>
      <c r="J63" s="8"/>
    </row>
    <row r="64" spans="1:10">
      <c r="A64" s="288" t="s">
        <v>28</v>
      </c>
      <c r="B64" s="288"/>
      <c r="C64" s="288"/>
      <c r="D64" s="288"/>
      <c r="E64" s="288"/>
    </row>
    <row r="65" spans="1:10">
      <c r="A65" s="14"/>
      <c r="B65" s="14"/>
      <c r="C65" s="14"/>
      <c r="D65" s="14"/>
      <c r="E65" s="6"/>
    </row>
    <row r="66" spans="1:10" ht="20.25" customHeight="1">
      <c r="A66" s="281" t="s">
        <v>4</v>
      </c>
      <c r="B66" s="291" t="s">
        <v>10</v>
      </c>
      <c r="C66" s="286" t="s">
        <v>11</v>
      </c>
      <c r="D66" s="287"/>
      <c r="E66" s="293" t="s">
        <v>144</v>
      </c>
      <c r="F66" s="285" t="s">
        <v>145</v>
      </c>
      <c r="G66" s="285" t="s">
        <v>22</v>
      </c>
      <c r="H66" s="285"/>
      <c r="I66" s="285"/>
      <c r="J66" s="40" t="s">
        <v>47</v>
      </c>
    </row>
    <row r="67" spans="1:10" ht="22.5">
      <c r="A67" s="281"/>
      <c r="B67" s="292"/>
      <c r="C67" s="41" t="s">
        <v>26</v>
      </c>
      <c r="D67" s="41" t="s">
        <v>25</v>
      </c>
      <c r="E67" s="294"/>
      <c r="F67" s="293"/>
      <c r="G67" s="41" t="s">
        <v>23</v>
      </c>
      <c r="H67" s="41" t="s">
        <v>24</v>
      </c>
      <c r="I67" s="40" t="s">
        <v>27</v>
      </c>
      <c r="J67" s="40" t="s">
        <v>48</v>
      </c>
    </row>
    <row r="68" spans="1:10" s="3" customFormat="1" ht="22.5" customHeight="1">
      <c r="A68" s="181">
        <v>1</v>
      </c>
      <c r="B68" s="10">
        <f>'RT03-F13'!I9</f>
        <v>0</v>
      </c>
      <c r="C68" s="12" t="e">
        <f>'RT03-F13'!C71</f>
        <v>#DIV/0!</v>
      </c>
      <c r="D68" s="12" t="e">
        <f>'RT03-F13'!H54</f>
        <v>#DIV/0!</v>
      </c>
      <c r="E68" s="13" t="e">
        <f>'RT03-F13'!F71</f>
        <v>#DIV/0!</v>
      </c>
      <c r="F68" s="13">
        <v>500</v>
      </c>
      <c r="G68" s="12" t="e">
        <f>'RT03-F13'!D48</f>
        <v>#DIV/0!</v>
      </c>
      <c r="H68" s="12" t="e">
        <f>'RT03-F13'!D49</f>
        <v>#DIV/0!</v>
      </c>
      <c r="I68" s="12" t="e">
        <f>'RT03-F13'!D50</f>
        <v>#DIV/0!</v>
      </c>
      <c r="J68" s="12" t="e">
        <f t="shared" ref="J68" si="0">IF(D68+E68&gt;=F68,"NO","SI")</f>
        <v>#DIV/0!</v>
      </c>
    </row>
    <row r="69" spans="1:10" s="3" customFormat="1" ht="16.5" customHeight="1">
      <c r="A69" s="5"/>
      <c r="B69" s="11"/>
      <c r="C69" s="11"/>
      <c r="D69" s="15"/>
      <c r="E69" s="16"/>
      <c r="F69" s="16"/>
      <c r="G69" s="15"/>
      <c r="H69" s="15"/>
      <c r="I69" s="15"/>
      <c r="J69" s="15"/>
    </row>
    <row r="70" spans="1:10">
      <c r="A70" s="2" t="s">
        <v>38</v>
      </c>
    </row>
    <row r="71" spans="1:10">
      <c r="E71" s="2"/>
    </row>
    <row r="72" spans="1:10" ht="15" customHeight="1">
      <c r="A72" s="265" t="s">
        <v>146</v>
      </c>
      <c r="B72" s="265"/>
      <c r="C72" s="265"/>
      <c r="D72" s="265"/>
      <c r="E72" s="265"/>
      <c r="F72" s="265"/>
      <c r="G72" s="265"/>
      <c r="H72" s="265"/>
      <c r="I72" s="265"/>
      <c r="J72" s="265"/>
    </row>
    <row r="73" spans="1:10">
      <c r="A73" s="265"/>
      <c r="B73" s="265"/>
      <c r="C73" s="265"/>
      <c r="D73" s="265"/>
      <c r="E73" s="265"/>
      <c r="F73" s="265"/>
      <c r="G73" s="265"/>
      <c r="H73" s="265"/>
      <c r="I73" s="265"/>
      <c r="J73" s="265"/>
    </row>
    <row r="74" spans="1:10" ht="39.75" customHeight="1">
      <c r="A74" s="265"/>
      <c r="B74" s="265"/>
      <c r="C74" s="265"/>
      <c r="D74" s="265"/>
      <c r="E74" s="265"/>
      <c r="F74" s="265"/>
      <c r="G74" s="265"/>
      <c r="H74" s="265"/>
      <c r="I74" s="265"/>
      <c r="J74" s="265"/>
    </row>
    <row r="75" spans="1:10" ht="15" customHeight="1" thickBot="1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s="3" customFormat="1" ht="3.75" customHeight="1" thickTop="1" thickBot="1">
      <c r="A76" s="26"/>
      <c r="B76" s="27"/>
      <c r="C76" s="27"/>
      <c r="D76" s="27"/>
      <c r="E76" s="27"/>
      <c r="F76" s="27"/>
      <c r="G76" s="28"/>
      <c r="H76" s="18"/>
      <c r="I76" s="18"/>
      <c r="J76" s="18"/>
    </row>
    <row r="77" spans="1:10" s="3" customFormat="1" ht="39" customHeight="1" thickTop="1">
      <c r="A77" s="5"/>
      <c r="B77" s="11"/>
      <c r="C77" s="11"/>
      <c r="D77" s="15"/>
      <c r="E77" s="16"/>
      <c r="F77" s="16"/>
      <c r="G77" s="15"/>
      <c r="H77" s="15"/>
      <c r="I77" s="15"/>
      <c r="J77" s="15"/>
    </row>
    <row r="78" spans="1:10" s="32" customFormat="1" ht="39" customHeight="1">
      <c r="A78" s="33"/>
      <c r="B78" s="11"/>
      <c r="C78" s="11"/>
      <c r="D78" s="15"/>
      <c r="E78" s="16"/>
      <c r="F78" s="16"/>
      <c r="G78" s="15"/>
      <c r="H78" s="15"/>
      <c r="I78" s="15"/>
      <c r="J78" s="15"/>
    </row>
    <row r="79" spans="1:10" s="3" customFormat="1" ht="26.25" customHeight="1" thickBot="1">
      <c r="A79" s="5"/>
      <c r="B79" s="11"/>
      <c r="C79" s="11"/>
      <c r="D79" s="15"/>
      <c r="E79" s="16"/>
      <c r="F79" s="16"/>
      <c r="G79" s="15"/>
      <c r="H79" s="15"/>
      <c r="I79" s="15"/>
      <c r="J79" s="15"/>
    </row>
    <row r="80" spans="1:10" s="3" customFormat="1" ht="3.75" customHeight="1" thickTop="1" thickBot="1">
      <c r="A80" s="26"/>
      <c r="B80" s="27"/>
      <c r="C80" s="27"/>
      <c r="D80" s="27"/>
      <c r="E80" s="27"/>
      <c r="F80" s="27"/>
      <c r="G80" s="28"/>
      <c r="H80" s="18"/>
      <c r="I80" s="18"/>
      <c r="J80" s="18"/>
    </row>
    <row r="81" spans="1:10" s="3" customFormat="1" ht="23.25" customHeight="1" thickTop="1">
      <c r="A81" s="7"/>
      <c r="B81" s="4"/>
      <c r="C81" s="4"/>
      <c r="D81" s="4"/>
      <c r="E81" s="4"/>
      <c r="F81" s="4"/>
      <c r="G81" s="5"/>
      <c r="H81" s="8"/>
      <c r="I81" s="8"/>
      <c r="J81" s="8"/>
    </row>
    <row r="82" spans="1:10" ht="19.5" customHeight="1">
      <c r="A82" s="2" t="s">
        <v>13</v>
      </c>
    </row>
    <row r="83" spans="1:10">
      <c r="A83" s="1"/>
    </row>
    <row r="84" spans="1:10">
      <c r="A84" s="30">
        <v>1</v>
      </c>
      <c r="B84" s="30" t="s">
        <v>51</v>
      </c>
      <c r="C84" s="30"/>
      <c r="D84" s="30"/>
      <c r="E84" s="30"/>
      <c r="F84" s="30"/>
    </row>
    <row r="85" spans="1:10">
      <c r="A85" s="30">
        <v>2</v>
      </c>
      <c r="B85" s="30" t="s">
        <v>52</v>
      </c>
      <c r="C85" s="30"/>
      <c r="D85" s="30"/>
      <c r="E85" s="30"/>
      <c r="F85" s="30"/>
    </row>
    <row r="86" spans="1:10">
      <c r="A86" s="30">
        <v>3</v>
      </c>
      <c r="B86" s="31" t="s">
        <v>14</v>
      </c>
      <c r="C86" s="30"/>
      <c r="D86" s="30"/>
      <c r="E86" s="30"/>
      <c r="F86" s="30"/>
    </row>
    <row r="87" spans="1:10">
      <c r="A87" s="30">
        <v>4</v>
      </c>
      <c r="B87" s="30" t="s">
        <v>54</v>
      </c>
      <c r="C87" s="30"/>
      <c r="D87" s="30"/>
      <c r="E87" s="30"/>
      <c r="F87" s="30"/>
    </row>
    <row r="89" spans="1:10">
      <c r="C89" s="276"/>
      <c r="D89" s="276"/>
      <c r="E89" s="276"/>
      <c r="F89" s="276"/>
      <c r="G89" s="276"/>
      <c r="H89" s="276"/>
    </row>
    <row r="92" spans="1:10">
      <c r="A92" s="275" t="s">
        <v>55</v>
      </c>
      <c r="B92" s="273"/>
      <c r="C92" s="273"/>
      <c r="D92" s="273"/>
    </row>
    <row r="97" spans="1:9">
      <c r="A97" s="36"/>
      <c r="B97" s="273" t="s">
        <v>56</v>
      </c>
      <c r="C97" s="273"/>
      <c r="D97" s="273"/>
      <c r="E97" s="37"/>
      <c r="G97" s="273" t="s">
        <v>56</v>
      </c>
      <c r="H97" s="273"/>
      <c r="I97" s="273"/>
    </row>
    <row r="98" spans="1:9">
      <c r="B98" s="271" t="s">
        <v>58</v>
      </c>
      <c r="C98" s="271"/>
      <c r="D98" s="271"/>
      <c r="E98" s="182"/>
      <c r="F98" s="182"/>
      <c r="G98" s="271" t="s">
        <v>61</v>
      </c>
      <c r="H98" s="271"/>
      <c r="I98" s="271"/>
    </row>
    <row r="99" spans="1:9">
      <c r="B99" s="182" t="s">
        <v>57</v>
      </c>
      <c r="C99" s="182"/>
      <c r="D99" s="182"/>
      <c r="E99" s="183"/>
      <c r="F99" s="183"/>
      <c r="G99" s="182" t="s">
        <v>62</v>
      </c>
      <c r="H99" s="182"/>
      <c r="I99" s="182"/>
    </row>
    <row r="100" spans="1:9">
      <c r="B100" s="272"/>
      <c r="C100" s="272"/>
      <c r="D100" s="272"/>
      <c r="E100" s="183"/>
      <c r="F100" s="183"/>
      <c r="G100" s="272"/>
      <c r="H100" s="272"/>
      <c r="I100" s="272"/>
    </row>
    <row r="101" spans="1:9">
      <c r="B101" s="183"/>
      <c r="C101" s="183"/>
      <c r="D101" s="183"/>
      <c r="E101" s="183"/>
      <c r="F101" s="183"/>
      <c r="G101" s="183"/>
      <c r="H101" s="183"/>
      <c r="I101" s="183"/>
    </row>
    <row r="102" spans="1:9">
      <c r="B102" s="184" t="s">
        <v>60</v>
      </c>
      <c r="C102" s="184"/>
      <c r="D102" s="184"/>
      <c r="E102" s="185"/>
      <c r="F102" s="183"/>
      <c r="G102" s="183"/>
      <c r="H102" s="183"/>
      <c r="I102" s="183"/>
    </row>
    <row r="103" spans="1:9" ht="13.5" customHeight="1">
      <c r="B103" s="274" t="s">
        <v>59</v>
      </c>
      <c r="C103" s="274"/>
      <c r="D103" s="274"/>
      <c r="E103" s="186"/>
      <c r="F103" s="183"/>
      <c r="G103" s="183"/>
      <c r="H103" s="183"/>
      <c r="I103" s="183"/>
    </row>
    <row r="107" spans="1:9" ht="4.5" customHeight="1"/>
    <row r="108" spans="1:9" ht="3.75" customHeight="1"/>
    <row r="111" spans="1:9" ht="4.5" customHeight="1"/>
    <row r="119" spans="1:10" ht="15.75" thickBot="1"/>
    <row r="120" spans="1:10" s="32" customFormat="1" ht="3.75" customHeight="1" thickTop="1" thickBot="1">
      <c r="A120" s="26"/>
      <c r="B120" s="27"/>
      <c r="C120" s="27"/>
      <c r="D120" s="27"/>
      <c r="E120" s="27"/>
      <c r="F120" s="27"/>
      <c r="G120" s="28"/>
      <c r="H120" s="18"/>
      <c r="I120" s="18"/>
      <c r="J120" s="18"/>
    </row>
    <row r="121" spans="1:10" ht="15.75" thickTop="1"/>
    <row r="122" spans="1:10" ht="3.75" customHeight="1">
      <c r="A122" s="7"/>
      <c r="B122" s="4"/>
      <c r="C122" s="4"/>
      <c r="D122" s="4"/>
      <c r="E122" s="4"/>
      <c r="F122" s="4"/>
      <c r="G122" s="33"/>
      <c r="H122" s="8"/>
      <c r="I122" s="8"/>
      <c r="J122" s="8"/>
    </row>
    <row r="123" spans="1:10" ht="6" customHeight="1"/>
  </sheetData>
  <mergeCells count="64">
    <mergeCell ref="B45:H45"/>
    <mergeCell ref="A48:J51"/>
    <mergeCell ref="B56:C56"/>
    <mergeCell ref="F56:G56"/>
    <mergeCell ref="H56:I56"/>
    <mergeCell ref="A55:J55"/>
    <mergeCell ref="A66:A67"/>
    <mergeCell ref="B66:B67"/>
    <mergeCell ref="E66:E67"/>
    <mergeCell ref="F66:F67"/>
    <mergeCell ref="H57:I57"/>
    <mergeCell ref="A6:C6"/>
    <mergeCell ref="A8:B8"/>
    <mergeCell ref="A9:B9"/>
    <mergeCell ref="D9:F9"/>
    <mergeCell ref="D8:G8"/>
    <mergeCell ref="A16:C16"/>
    <mergeCell ref="A30:G30"/>
    <mergeCell ref="A32:G32"/>
    <mergeCell ref="A34:B35"/>
    <mergeCell ref="C34:D35"/>
    <mergeCell ref="G35:H35"/>
    <mergeCell ref="A31:G31"/>
    <mergeCell ref="A19:F19"/>
    <mergeCell ref="A24:I24"/>
    <mergeCell ref="A21:D21"/>
    <mergeCell ref="B103:D103"/>
    <mergeCell ref="A92:D92"/>
    <mergeCell ref="C89:H89"/>
    <mergeCell ref="E21:J21"/>
    <mergeCell ref="I35:J35"/>
    <mergeCell ref="G34:J34"/>
    <mergeCell ref="A72:J74"/>
    <mergeCell ref="A62:J62"/>
    <mergeCell ref="E34:F35"/>
    <mergeCell ref="E36:F36"/>
    <mergeCell ref="F57:G57"/>
    <mergeCell ref="A61:I61"/>
    <mergeCell ref="G66:I66"/>
    <mergeCell ref="C66:D66"/>
    <mergeCell ref="A64:E64"/>
    <mergeCell ref="C36:D36"/>
    <mergeCell ref="G98:I98"/>
    <mergeCell ref="G100:I100"/>
    <mergeCell ref="B97:D97"/>
    <mergeCell ref="G97:I97"/>
    <mergeCell ref="B98:D98"/>
    <mergeCell ref="B100:D100"/>
    <mergeCell ref="D10:E10"/>
    <mergeCell ref="A28:J28"/>
    <mergeCell ref="A17:C17"/>
    <mergeCell ref="D17:E17"/>
    <mergeCell ref="F17:G17"/>
    <mergeCell ref="H17:I17"/>
    <mergeCell ref="A11:E11"/>
    <mergeCell ref="A12:C12"/>
    <mergeCell ref="A13:C13"/>
    <mergeCell ref="D13:G13"/>
    <mergeCell ref="A14:C14"/>
    <mergeCell ref="D14:G14"/>
    <mergeCell ref="A10:B10"/>
    <mergeCell ref="D15:G15"/>
    <mergeCell ref="A15:C15"/>
    <mergeCell ref="D16:G16"/>
  </mergeCells>
  <pageMargins left="0.70866141732283472" right="0.70866141732283472" top="0.74803149606299213" bottom="0.74803149606299213" header="0.31496062992125984" footer="0.31496062992125984"/>
  <pageSetup orientation="portrait" horizontalDpi="4294967293" verticalDpi="0" r:id="rId1"/>
  <headerFooter>
    <oddHeader>&amp;L&amp;G&amp;R
&amp;"-,Negrita"CERTIFICADO DE CALIBRACIÓN DE PESAS &amp;"-,Normal"
&amp;"-,Negrita"Certificado No. 0000</oddHeader>
    <oddFooter>&amp;L
&amp;G
&amp;C&amp;"-,Negrita"&amp;8SUPERINTENDENCIA DE INDUSTRIA Y COMERCIO SEDE CAN
Laboratorio de calibración - Masa
Avenida Carrera 50 No. 26-55, Interior 5 INM
CONMUTADOR: (57) (1) 2542222
Bogotá. D.C. Colombia&amp;R
&amp;G
RT03-F13Vr.0(2016-09-01)
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RT03-F13</vt:lpstr>
      <vt:lpstr>Certificado</vt:lpstr>
      <vt:lpstr>'RT03-F13'!Área_de_impresión</vt:lpstr>
      <vt:lpstr>'RT03-F13'!Títulos_a_imprimir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</dc:creator>
  <cp:lastModifiedBy>Maria del Carmen Diaz Fonseca</cp:lastModifiedBy>
  <cp:lastPrinted>2016-09-21T13:08:55Z</cp:lastPrinted>
  <dcterms:created xsi:type="dcterms:W3CDTF">2016-03-15T18:31:08Z</dcterms:created>
  <dcterms:modified xsi:type="dcterms:W3CDTF">2016-09-21T20:24:34Z</dcterms:modified>
</cp:coreProperties>
</file>